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6" l="1"/>
  <c r="E4" i="6"/>
  <c r="D39" i="5" l="1"/>
  <c r="G39" i="5" s="1"/>
  <c r="D38" i="5"/>
  <c r="G38" i="5" s="1"/>
  <c r="D37" i="5"/>
  <c r="G37" i="5" s="1"/>
  <c r="D36" i="5"/>
  <c r="G36" i="5" s="1"/>
  <c r="F35" i="5"/>
  <c r="E35" i="5"/>
  <c r="D35" i="5"/>
  <c r="G35" i="5" s="1"/>
  <c r="C35" i="5"/>
  <c r="B35" i="5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F24" i="5"/>
  <c r="E24" i="5"/>
  <c r="D24" i="5"/>
  <c r="G24" i="5" s="1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F15" i="5"/>
  <c r="E15" i="5"/>
  <c r="C15" i="5"/>
  <c r="B15" i="5"/>
  <c r="D15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5" i="5"/>
  <c r="E5" i="5"/>
  <c r="C5" i="5"/>
  <c r="C41" i="5" s="1"/>
  <c r="B5" i="5"/>
  <c r="D5" i="5" s="1"/>
  <c r="D75" i="6"/>
  <c r="G75" i="6" s="1"/>
  <c r="G74" i="6"/>
  <c r="D74" i="6"/>
  <c r="D73" i="6"/>
  <c r="G73" i="6" s="1"/>
  <c r="G72" i="6"/>
  <c r="D72" i="6"/>
  <c r="D71" i="6"/>
  <c r="G71" i="6" s="1"/>
  <c r="G70" i="6"/>
  <c r="D70" i="6"/>
  <c r="D69" i="6"/>
  <c r="G69" i="6" s="1"/>
  <c r="F68" i="6"/>
  <c r="E68" i="6"/>
  <c r="D68" i="6"/>
  <c r="G68" i="6" s="1"/>
  <c r="C68" i="6"/>
  <c r="B68" i="6"/>
  <c r="D67" i="6"/>
  <c r="G67" i="6" s="1"/>
  <c r="G66" i="6"/>
  <c r="D66" i="6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C32" i="6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C4" i="6"/>
  <c r="B4" i="6"/>
  <c r="C15" i="8"/>
  <c r="B15" i="8"/>
  <c r="D13" i="8"/>
  <c r="G13" i="8" s="1"/>
  <c r="D11" i="8"/>
  <c r="G11" i="8" s="1"/>
  <c r="D9" i="8"/>
  <c r="G9" i="8" s="1"/>
  <c r="D7" i="8"/>
  <c r="G7" i="8" s="1"/>
  <c r="D5" i="8"/>
  <c r="D51" i="4"/>
  <c r="C51" i="4"/>
  <c r="E51" i="4"/>
  <c r="F51" i="4"/>
  <c r="B51" i="4"/>
  <c r="G47" i="4"/>
  <c r="G45" i="4"/>
  <c r="G43" i="4"/>
  <c r="G41" i="4"/>
  <c r="G39" i="4"/>
  <c r="G37" i="4"/>
  <c r="G35" i="4"/>
  <c r="D47" i="4"/>
  <c r="D45" i="4"/>
  <c r="D43" i="4"/>
  <c r="D41" i="4"/>
  <c r="D39" i="4"/>
  <c r="D37" i="4"/>
  <c r="D35" i="4"/>
  <c r="C28" i="4"/>
  <c r="E28" i="4"/>
  <c r="F28" i="4"/>
  <c r="B28" i="4"/>
  <c r="G24" i="4"/>
  <c r="D26" i="4"/>
  <c r="G26" i="4" s="1"/>
  <c r="D25" i="4"/>
  <c r="G25" i="4" s="1"/>
  <c r="D24" i="4"/>
  <c r="D23" i="4"/>
  <c r="C16" i="4"/>
  <c r="E16" i="4"/>
  <c r="F16" i="4"/>
  <c r="B16" i="4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G15" i="5" l="1"/>
  <c r="G51" i="4"/>
  <c r="D32" i="6"/>
  <c r="G32" i="6" s="1"/>
  <c r="D22" i="6"/>
  <c r="G22" i="6" s="1"/>
  <c r="E41" i="5"/>
  <c r="F41" i="5"/>
  <c r="D41" i="5"/>
  <c r="G5" i="5"/>
  <c r="G41" i="5" s="1"/>
  <c r="B41" i="5"/>
  <c r="F76" i="6"/>
  <c r="D52" i="6"/>
  <c r="G52" i="6" s="1"/>
  <c r="D42" i="6"/>
  <c r="G42" i="6" s="1"/>
  <c r="B76" i="6"/>
  <c r="E76" i="6"/>
  <c r="D12" i="6"/>
  <c r="G12" i="6" s="1"/>
  <c r="D4" i="6"/>
  <c r="C76" i="6"/>
  <c r="D15" i="8"/>
  <c r="D28" i="4"/>
  <c r="G23" i="4"/>
  <c r="G28" i="4" s="1"/>
  <c r="G16" i="4"/>
  <c r="D16" i="4"/>
  <c r="D76" i="6" l="1"/>
  <c r="G76" i="6"/>
  <c r="F15" i="8" l="1"/>
  <c r="G5" i="8"/>
  <c r="G15" i="8" s="1"/>
  <c r="E15" i="8"/>
</calcChain>
</file>

<file path=xl/sharedStrings.xml><?xml version="1.0" encoding="utf-8"?>
<sst xmlns="http://schemas.openxmlformats.org/spreadsheetml/2006/main" count="192" uniqueCount="144">
  <si>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</si>
  <si>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</si>
  <si>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</si>
  <si>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</si>
  <si>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</si>
  <si>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</si>
  <si>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</si>
  <si>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</si>
  <si>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</si>
  <si>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</si>
  <si>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</si>
  <si>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</si>
  <si>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</si>
  <si>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</si>
  <si>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</si>
  <si>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</si>
  <si>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</si>
  <si>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</si>
  <si>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</si>
  <si>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</si>
  <si>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</si>
  <si>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</si>
  <si>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</si>
  <si>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</si>
  <si>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</si>
  <si>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</si>
  <si>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</si>
  <si>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</si>
  <si>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</si>
  <si>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</si>
  <si>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</si>
  <si>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</si>
  <si>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</si>
  <si>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</si>
  <si>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</si>
  <si>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</si>
  <si>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</si>
  <si>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</si>
  <si>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</si>
  <si>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</si>
  <si>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</si>
  <si>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</si>
  <si>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</si>
  <si>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</si>
  <si>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</si>
  <si>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</si>
  <si>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</si>
  <si>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</si>
  <si>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</si>
  <si>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</si>
  <si>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</si>
  <si>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</si>
  <si>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</si>
  <si>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</si>
  <si>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</si>
  <si>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</si>
  <si>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</si>
  <si>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</si>
  <si>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</si>
  <si>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</si>
  <si>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</si>
  <si>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</si>
  <si>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</si>
  <si>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</si>
  <si>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</si>
  <si>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</si>
  <si>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</si>
  <si>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</si>
  <si>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</si>
  <si>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</si>
  <si>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</si>
  <si>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</si>
  <si>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</si>
  <si>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</si>
  <si>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</si>
  <si>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</si>
  <si>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</si>
  <si>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</si>
  <si>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</si>
  <si>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</si>
  <si>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</si>
  <si>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</si>
  <si>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</si>
  <si>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</si>
  <si>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</si>
  <si>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</si>
  <si>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</si>
  <si>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</si>
  <si>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</si>
  <si>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</si>
  <si>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</si>
  <si>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</si>
  <si>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</si>
  <si>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</si>
  <si>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</si>
  <si>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</si>
  <si>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</si>
  <si>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</si>
  <si>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</si>
  <si>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</si>
  <si>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</si>
  <si>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</si>
  <si>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</si>
  <si>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</si>
  <si>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</si>
  <si>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</si>
  <si>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</si>
  <si>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</si>
  <si>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</si>
  <si>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</si>
  <si>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</si>
  <si>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</si>
  <si>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</si>
  <si>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</si>
  <si>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</si>
  <si>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</si>
  <si>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</si>
  <si>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</si>
  <si>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</si>
  <si>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</si>
  <si>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</si>
  <si>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</si>
  <si>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</si>
  <si>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</si>
  <si>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</si>
  <si>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</si>
  <si>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</si>
  <si>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15001 Direccion</t>
  </si>
  <si>
    <t>15002 Servicios generales</t>
  </si>
  <si>
    <t>15003 Espectaculos</t>
  </si>
  <si>
    <t>15004 Subdireccion administrativa</t>
  </si>
  <si>
    <t>15005 Recursos humanos</t>
  </si>
  <si>
    <t>15006 Parque explora</t>
  </si>
  <si>
    <t>15007 Comercializacion</t>
  </si>
  <si>
    <t>15008 Seguridad</t>
  </si>
  <si>
    <t>15009 Mercadotecnia</t>
  </si>
  <si>
    <t>15011 Comunicación</t>
  </si>
  <si>
    <t>NO APLICA</t>
  </si>
  <si>
    <t>Patronato de la Feria Estatal de León y Parque Ecológico
Estado Analítico del Ejercicio del Presupuesto de Egresos
Clasificación Administrativa
Del  1 de enero al 31 de diciembre de 2025
(Cifras en Pesos)</t>
  </si>
  <si>
    <t>Gobierno (Federal/Estatal/Municipal) de León 
Estado Analítico del Ejercicio del Presupuesto de Egresos
Clasificación Administrativa
Del 01 de enero al 31 de diciembre de 2025
(Cifras en Pesos)</t>
  </si>
  <si>
    <t>Sector Paraestatal del Gobierno (Federal/Estatal/Municipal) de León
Estado Analítico del Ejercicio del Presupuesto de Egresos
Clasificación Administrativa
Del 1 de enero al 31 de diciembre de 2025
(Cifras en Pesos)</t>
  </si>
  <si>
    <t>Patronato de la Feria Estatal de León y Parque Ecológico
Estado Analítico del Ejercicio del Presupuesto de Egresos
Clasificación Económica (por Tipo de Gasto)
Del  1 de enero al 31 de diciembre de 2025
(Cifras en Pesos)</t>
  </si>
  <si>
    <t>Patronato de la Feria Estatal de León y Parque Ecológico
Estado Analítico del Ejercicio del Presupuesto de Egresos
Clasificación por Objeto del Gasto (Capítulo y Concepto)
Del 1 de enero al 31 de diciembre de 2025
(Cifras en Pesos)</t>
  </si>
  <si>
    <t>Patronato de la Feria Estatal de León y Parque Ecológico
Estado Analítico del Ejercicio del Presupuesto de Egresos
Clasificación Funcional (Finalidad y Función)
Del 1 de enero al 31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</si>
</sst>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7" fillId="0" borderId="5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14" xfId="9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0" fillId="0" borderId="0" xfId="0" applyAlignment="1" applyProtection="1">
      <alignment horizontal="left" indent="1"/>
      <protection locked="0"/>
    </xf>
    <xf numFmtId="4" fontId="3" fillId="3" borderId="13" xfId="0" applyNumberFormat="1" applyFont="1" applyFill="1" applyBorder="1" applyProtection="1">
      <protection locked="0"/>
    </xf>
    <xf numFmtId="4" fontId="7" fillId="3" borderId="6" xfId="0" applyNumberFormat="1" applyFont="1" applyFill="1" applyBorder="1" applyProtection="1">
      <protection locked="0"/>
    </xf>
    <xf numFmtId="4" fontId="0" fillId="3" borderId="13" xfId="0" applyNumberForma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0" xfId="0" applyNumberFormat="1" applyFill="1" applyProtection="1">
      <protection locked="0"/>
    </xf>
    <xf numFmtId="0" fontId="7" fillId="3" borderId="8" xfId="0" applyFont="1" applyFill="1" applyBorder="1" applyAlignment="1" applyProtection="1">
      <alignment horizontal="left" indent="1"/>
      <protection locked="0"/>
    </xf>
    <xf numFmtId="4" fontId="3" fillId="0" borderId="13" xfId="16" applyNumberFormat="1" applyFont="1" applyBorder="1" applyProtection="1">
      <protection locked="0"/>
    </xf>
    <xf numFmtId="4" fontId="3" fillId="3" borderId="13" xfId="16" applyNumberFormat="1" applyFont="1" applyFill="1" applyBorder="1" applyProtection="1">
      <protection locked="0"/>
    </xf>
    <xf numFmtId="4" fontId="7" fillId="3" borderId="12" xfId="0" applyNumberFormat="1" applyFont="1" applyFill="1" applyBorder="1" applyProtection="1">
      <protection locked="0"/>
    </xf>
    <xf numFmtId="43" fontId="3" fillId="0" borderId="13" xfId="16" applyFont="1" applyBorder="1" applyProtection="1">
      <protection locked="0"/>
    </xf>
    <xf numFmtId="43" fontId="3" fillId="0" borderId="12" xfId="16" applyFont="1" applyBorder="1" applyProtection="1">
      <protection locked="0"/>
    </xf>
    <xf numFmtId="43" fontId="3" fillId="3" borderId="11" xfId="16" applyFont="1" applyFill="1" applyBorder="1" applyProtection="1">
      <protection locked="0"/>
    </xf>
    <xf numFmtId="43" fontId="3" fillId="3" borderId="13" xfId="16" applyFont="1" applyFill="1" applyBorder="1" applyProtection="1">
      <protection locked="0"/>
    </xf>
    <xf numFmtId="43" fontId="3" fillId="3" borderId="12" xfId="16" applyFont="1" applyFill="1" applyBorder="1" applyProtection="1">
      <protection locked="0"/>
    </xf>
    <xf numFmtId="43" fontId="7" fillId="3" borderId="12" xfId="16" applyFont="1" applyFill="1" applyBorder="1" applyProtection="1">
      <protection locked="0"/>
    </xf>
    <xf numFmtId="43" fontId="7" fillId="3" borderId="13" xfId="16" applyFont="1" applyFill="1" applyBorder="1" applyProtection="1">
      <protection locked="0"/>
    </xf>
    <xf numFmtId="43" fontId="7" fillId="3" borderId="6" xfId="16" applyFont="1" applyFill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2 2" xfId="17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1"/>
  <sheetViews>
    <sheetView showGridLines="0" tabSelected="1" workbookViewId="0">
      <selection activeCell="B13" sqref="B1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56" t="s">
        <v>138</v>
      </c>
      <c r="B1" s="57"/>
      <c r="C1" s="57"/>
      <c r="D1" s="57"/>
      <c r="E1" s="57"/>
      <c r="F1" s="57"/>
      <c r="G1" s="58"/>
    </row>
    <row r="2" spans="1:7" x14ac:dyDescent="0.2">
      <c r="A2" s="16"/>
      <c r="B2" s="18" t="s">
        <v>0</v>
      </c>
      <c r="C2" s="19"/>
      <c r="D2" s="19"/>
      <c r="E2" s="19"/>
      <c r="F2" s="20"/>
      <c r="G2" s="54" t="s">
        <v>1</v>
      </c>
    </row>
    <row r="3" spans="1:7" ht="24.95" customHeight="1" x14ac:dyDescent="0.2">
      <c r="A3" s="1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5"/>
    </row>
    <row r="4" spans="1:7" x14ac:dyDescent="0.2">
      <c r="A4" s="7"/>
      <c r="B4" s="12"/>
      <c r="C4" s="12"/>
      <c r="D4" s="12"/>
      <c r="E4" s="12"/>
      <c r="F4" s="12"/>
      <c r="G4" s="12"/>
    </row>
    <row r="5" spans="1:7" x14ac:dyDescent="0.2">
      <c r="A5" s="22" t="s">
        <v>127</v>
      </c>
      <c r="B5" s="4">
        <v>14066660</v>
      </c>
      <c r="C5" s="4">
        <v>-904403.16</v>
      </c>
      <c r="D5" s="37">
        <f>+B5+C5</f>
        <v>13162256.84</v>
      </c>
      <c r="E5" s="4">
        <v>12025251.530000001</v>
      </c>
      <c r="F5" s="4">
        <v>12025251.530000001</v>
      </c>
      <c r="G5" s="37">
        <f>+D5-E5</f>
        <v>1137005.3099999987</v>
      </c>
    </row>
    <row r="6" spans="1:7" x14ac:dyDescent="0.2">
      <c r="A6" s="22" t="s">
        <v>128</v>
      </c>
      <c r="B6" s="4">
        <v>37173253</v>
      </c>
      <c r="C6" s="4">
        <v>4423243.45</v>
      </c>
      <c r="D6" s="37">
        <f t="shared" ref="D6:D14" si="0">+B6+C6</f>
        <v>41596496.450000003</v>
      </c>
      <c r="E6" s="4">
        <v>36958773.169999979</v>
      </c>
      <c r="F6" s="4">
        <v>36958773.169999979</v>
      </c>
      <c r="G6" s="37">
        <f t="shared" ref="G6:G14" si="1">+D6-E6</f>
        <v>4637723.2800000235</v>
      </c>
    </row>
    <row r="7" spans="1:7" x14ac:dyDescent="0.2">
      <c r="A7" s="22" t="s">
        <v>129</v>
      </c>
      <c r="B7" s="4">
        <v>118912866</v>
      </c>
      <c r="C7" s="4">
        <v>390902947.67000002</v>
      </c>
      <c r="D7" s="37">
        <f t="shared" si="0"/>
        <v>509815813.67000002</v>
      </c>
      <c r="E7" s="4">
        <v>451371060.04000008</v>
      </c>
      <c r="F7" s="4">
        <v>438081107.80000007</v>
      </c>
      <c r="G7" s="37">
        <f t="shared" si="1"/>
        <v>58444753.629999936</v>
      </c>
    </row>
    <row r="8" spans="1:7" x14ac:dyDescent="0.2">
      <c r="A8" s="22" t="s">
        <v>130</v>
      </c>
      <c r="B8" s="4">
        <v>12628050</v>
      </c>
      <c r="C8" s="4">
        <v>1341286.6499999994</v>
      </c>
      <c r="D8" s="37">
        <f t="shared" si="0"/>
        <v>13969336.649999999</v>
      </c>
      <c r="E8" s="4">
        <v>12791964.449999999</v>
      </c>
      <c r="F8" s="4">
        <v>12480407.699999999</v>
      </c>
      <c r="G8" s="37">
        <f t="shared" si="1"/>
        <v>1177372.1999999993</v>
      </c>
    </row>
    <row r="9" spans="1:7" x14ac:dyDescent="0.2">
      <c r="A9" s="22" t="s">
        <v>131</v>
      </c>
      <c r="B9" s="4">
        <v>72217667</v>
      </c>
      <c r="C9" s="4">
        <v>-4297189.55</v>
      </c>
      <c r="D9" s="37">
        <f t="shared" si="0"/>
        <v>67920477.450000003</v>
      </c>
      <c r="E9" s="4">
        <v>66440028.43999999</v>
      </c>
      <c r="F9" s="4">
        <v>66273834.43999999</v>
      </c>
      <c r="G9" s="37">
        <f t="shared" si="1"/>
        <v>1480449.0100000128</v>
      </c>
    </row>
    <row r="10" spans="1:7" x14ac:dyDescent="0.2">
      <c r="A10" s="22" t="s">
        <v>132</v>
      </c>
      <c r="B10" s="4">
        <v>1888900</v>
      </c>
      <c r="C10" s="4">
        <v>845000</v>
      </c>
      <c r="D10" s="37">
        <f t="shared" si="0"/>
        <v>2733900</v>
      </c>
      <c r="E10" s="4">
        <v>1641610.06</v>
      </c>
      <c r="F10" s="4">
        <v>1641610.06</v>
      </c>
      <c r="G10" s="37">
        <f t="shared" si="1"/>
        <v>1092289.94</v>
      </c>
    </row>
    <row r="11" spans="1:7" x14ac:dyDescent="0.2">
      <c r="A11" s="22" t="s">
        <v>133</v>
      </c>
      <c r="B11" s="4">
        <v>2028700</v>
      </c>
      <c r="C11" s="4">
        <v>-80598</v>
      </c>
      <c r="D11" s="37">
        <f t="shared" si="0"/>
        <v>1948102</v>
      </c>
      <c r="E11" s="4">
        <v>1704531.25</v>
      </c>
      <c r="F11" s="4">
        <v>1704531.25</v>
      </c>
      <c r="G11" s="37">
        <f t="shared" si="1"/>
        <v>243570.75</v>
      </c>
    </row>
    <row r="12" spans="1:7" x14ac:dyDescent="0.2">
      <c r="A12" s="22" t="s">
        <v>134</v>
      </c>
      <c r="B12" s="4">
        <v>7228374</v>
      </c>
      <c r="C12" s="4">
        <v>4129762.6799999997</v>
      </c>
      <c r="D12" s="37">
        <f t="shared" si="0"/>
        <v>11358136.68</v>
      </c>
      <c r="E12" s="4">
        <v>10229373.819999998</v>
      </c>
      <c r="F12" s="4">
        <v>10229373.819999998</v>
      </c>
      <c r="G12" s="37">
        <f t="shared" si="1"/>
        <v>1128762.8600000013</v>
      </c>
    </row>
    <row r="13" spans="1:7" x14ac:dyDescent="0.2">
      <c r="A13" s="22" t="s">
        <v>135</v>
      </c>
      <c r="B13" s="4">
        <v>8149200</v>
      </c>
      <c r="C13" s="4">
        <v>-2705299</v>
      </c>
      <c r="D13" s="37">
        <f t="shared" si="0"/>
        <v>5443901</v>
      </c>
      <c r="E13" s="4">
        <v>4858463.2399999993</v>
      </c>
      <c r="F13" s="4">
        <v>4858463.2399999993</v>
      </c>
      <c r="G13" s="37">
        <f t="shared" si="1"/>
        <v>585437.76000000071</v>
      </c>
    </row>
    <row r="14" spans="1:7" x14ac:dyDescent="0.2">
      <c r="A14" s="22" t="s">
        <v>136</v>
      </c>
      <c r="B14" s="4">
        <v>10439450</v>
      </c>
      <c r="C14" s="4">
        <v>1586581</v>
      </c>
      <c r="D14" s="37">
        <f t="shared" si="0"/>
        <v>12026031</v>
      </c>
      <c r="E14" s="4">
        <v>8404760.2200000007</v>
      </c>
      <c r="F14" s="4">
        <v>8404760.2200000007</v>
      </c>
      <c r="G14" s="37">
        <f t="shared" si="1"/>
        <v>3621270.7799999993</v>
      </c>
    </row>
    <row r="15" spans="1:7" x14ac:dyDescent="0.2">
      <c r="A15" s="36"/>
      <c r="B15" s="4"/>
      <c r="C15" s="4"/>
      <c r="D15" s="4"/>
      <c r="E15" s="4"/>
      <c r="F15" s="4"/>
      <c r="G15" s="4"/>
    </row>
    <row r="16" spans="1:7" x14ac:dyDescent="0.2">
      <c r="A16" s="23" t="s">
        <v>8</v>
      </c>
      <c r="B16" s="38">
        <f>SUM(B4:B15)</f>
        <v>284733120</v>
      </c>
      <c r="C16" s="38">
        <f t="shared" ref="C16:G16" si="2">SUM(C4:C15)</f>
        <v>395241331.74000001</v>
      </c>
      <c r="D16" s="38">
        <f t="shared" si="2"/>
        <v>679974451.74000001</v>
      </c>
      <c r="E16" s="38">
        <f t="shared" si="2"/>
        <v>606425816.22000003</v>
      </c>
      <c r="F16" s="38">
        <f t="shared" si="2"/>
        <v>592658113.23000002</v>
      </c>
      <c r="G16" s="38">
        <f t="shared" si="2"/>
        <v>73548635.519999981</v>
      </c>
    </row>
    <row r="19" spans="1:7" ht="54.95" customHeight="1" x14ac:dyDescent="0.2">
      <c r="A19" s="56" t="s">
        <v>139</v>
      </c>
      <c r="B19" s="57"/>
      <c r="C19" s="57"/>
      <c r="D19" s="57"/>
      <c r="E19" s="57"/>
      <c r="F19" s="57"/>
      <c r="G19" s="58"/>
    </row>
    <row r="20" spans="1:7" x14ac:dyDescent="0.2">
      <c r="A20" s="16"/>
      <c r="B20" s="18" t="s">
        <v>0</v>
      </c>
      <c r="C20" s="19"/>
      <c r="D20" s="19"/>
      <c r="E20" s="19"/>
      <c r="F20" s="20"/>
      <c r="G20" s="54" t="s">
        <v>1</v>
      </c>
    </row>
    <row r="21" spans="1:7" ht="22.5" x14ac:dyDescent="0.2">
      <c r="A21" s="17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55"/>
    </row>
    <row r="22" spans="1:7" x14ac:dyDescent="0.2">
      <c r="A22" s="8"/>
      <c r="B22" s="9" t="s">
        <v>137</v>
      </c>
      <c r="C22" s="9"/>
      <c r="D22" s="9"/>
      <c r="E22" s="9"/>
      <c r="F22" s="9"/>
      <c r="G22" s="9"/>
    </row>
    <row r="23" spans="1:7" x14ac:dyDescent="0.2">
      <c r="A23" s="22" t="s">
        <v>9</v>
      </c>
      <c r="B23" s="10">
        <v>0</v>
      </c>
      <c r="C23" s="10">
        <v>0</v>
      </c>
      <c r="D23" s="39">
        <f>+B23+C23</f>
        <v>0</v>
      </c>
      <c r="E23" s="10">
        <v>0</v>
      </c>
      <c r="F23" s="10">
        <v>0</v>
      </c>
      <c r="G23" s="39">
        <f>+D23-F23</f>
        <v>0</v>
      </c>
    </row>
    <row r="24" spans="1:7" x14ac:dyDescent="0.2">
      <c r="A24" s="22" t="s">
        <v>10</v>
      </c>
      <c r="B24" s="10">
        <v>0</v>
      </c>
      <c r="C24" s="10">
        <v>0</v>
      </c>
      <c r="D24" s="39">
        <f>+B24+C24</f>
        <v>0</v>
      </c>
      <c r="E24" s="10">
        <v>0</v>
      </c>
      <c r="F24" s="10">
        <v>0</v>
      </c>
      <c r="G24" s="39">
        <f>+D24-F24</f>
        <v>0</v>
      </c>
    </row>
    <row r="25" spans="1:7" x14ac:dyDescent="0.2">
      <c r="A25" s="22" t="s">
        <v>11</v>
      </c>
      <c r="B25" s="10">
        <v>0</v>
      </c>
      <c r="C25" s="10">
        <v>0</v>
      </c>
      <c r="D25" s="39">
        <f>+B25+C25</f>
        <v>0</v>
      </c>
      <c r="E25" s="10">
        <v>0</v>
      </c>
      <c r="F25" s="10">
        <v>0</v>
      </c>
      <c r="G25" s="39">
        <f>+D25-F25</f>
        <v>0</v>
      </c>
    </row>
    <row r="26" spans="1:7" x14ac:dyDescent="0.2">
      <c r="A26" s="22" t="s">
        <v>12</v>
      </c>
      <c r="B26" s="10">
        <v>0</v>
      </c>
      <c r="C26" s="10">
        <v>0</v>
      </c>
      <c r="D26" s="39">
        <f>+B26+C26</f>
        <v>0</v>
      </c>
      <c r="E26" s="10">
        <v>0</v>
      </c>
      <c r="F26" s="10">
        <v>0</v>
      </c>
      <c r="G26" s="39">
        <f>+D26-F26</f>
        <v>0</v>
      </c>
    </row>
    <row r="27" spans="1:7" x14ac:dyDescent="0.2">
      <c r="A27" s="2"/>
      <c r="B27" s="11"/>
      <c r="C27" s="11"/>
      <c r="D27" s="11"/>
      <c r="E27" s="11"/>
      <c r="F27" s="11"/>
      <c r="G27" s="11"/>
    </row>
    <row r="28" spans="1:7" x14ac:dyDescent="0.2">
      <c r="A28" s="23" t="s">
        <v>8</v>
      </c>
      <c r="B28" s="38">
        <f>SUM(B23:B26)</f>
        <v>0</v>
      </c>
      <c r="C28" s="38">
        <f t="shared" ref="C28:G28" si="3">SUM(C23:C26)</f>
        <v>0</v>
      </c>
      <c r="D28" s="38">
        <f t="shared" si="3"/>
        <v>0</v>
      </c>
      <c r="E28" s="38">
        <f t="shared" si="3"/>
        <v>0</v>
      </c>
      <c r="F28" s="38">
        <f t="shared" si="3"/>
        <v>0</v>
      </c>
      <c r="G28" s="38">
        <f t="shared" si="3"/>
        <v>0</v>
      </c>
    </row>
    <row r="31" spans="1:7" ht="54.95" customHeight="1" x14ac:dyDescent="0.2">
      <c r="A31" s="56" t="s">
        <v>140</v>
      </c>
      <c r="B31" s="57"/>
      <c r="C31" s="57"/>
      <c r="D31" s="57"/>
      <c r="E31" s="57"/>
      <c r="F31" s="57"/>
      <c r="G31" s="58"/>
    </row>
    <row r="32" spans="1:7" x14ac:dyDescent="0.2">
      <c r="A32" s="16"/>
      <c r="B32" s="18" t="s">
        <v>0</v>
      </c>
      <c r="C32" s="19"/>
      <c r="D32" s="19"/>
      <c r="E32" s="19"/>
      <c r="F32" s="20"/>
      <c r="G32" s="54" t="s">
        <v>1</v>
      </c>
    </row>
    <row r="33" spans="1:7" ht="22.5" x14ac:dyDescent="0.2">
      <c r="A33" s="17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55"/>
    </row>
    <row r="34" spans="1:7" x14ac:dyDescent="0.2">
      <c r="A34" s="8"/>
      <c r="B34" s="9"/>
      <c r="C34" s="9"/>
      <c r="D34" s="9"/>
      <c r="E34" s="9"/>
      <c r="F34" s="9"/>
      <c r="G34" s="9"/>
    </row>
    <row r="35" spans="1:7" ht="22.5" x14ac:dyDescent="0.2">
      <c r="A35" s="24" t="s">
        <v>13</v>
      </c>
      <c r="B35" s="10"/>
      <c r="C35" s="10"/>
      <c r="D35" s="39">
        <f>+B35+C35</f>
        <v>0</v>
      </c>
      <c r="E35" s="10"/>
      <c r="F35" s="10"/>
      <c r="G35" s="39">
        <f>+D35-E35</f>
        <v>0</v>
      </c>
    </row>
    <row r="36" spans="1:7" x14ac:dyDescent="0.2">
      <c r="A36" s="24"/>
      <c r="B36" s="10"/>
      <c r="C36" s="10"/>
      <c r="D36" s="39"/>
      <c r="E36" s="10"/>
      <c r="F36" s="10"/>
      <c r="G36" s="39"/>
    </row>
    <row r="37" spans="1:7" x14ac:dyDescent="0.2">
      <c r="A37" s="24" t="s">
        <v>14</v>
      </c>
      <c r="B37" s="10"/>
      <c r="C37" s="10"/>
      <c r="D37" s="39">
        <f>+B37+C37</f>
        <v>0</v>
      </c>
      <c r="E37" s="10"/>
      <c r="F37" s="10"/>
      <c r="G37" s="39">
        <f>+D37-E37</f>
        <v>0</v>
      </c>
    </row>
    <row r="38" spans="1:7" x14ac:dyDescent="0.2">
      <c r="A38" s="24"/>
      <c r="B38" s="10"/>
      <c r="C38" s="10"/>
      <c r="D38" s="39"/>
      <c r="E38" s="10"/>
      <c r="F38" s="10"/>
      <c r="G38" s="39"/>
    </row>
    <row r="39" spans="1:7" ht="22.5" x14ac:dyDescent="0.2">
      <c r="A39" s="24" t="s">
        <v>15</v>
      </c>
      <c r="B39" s="10"/>
      <c r="C39" s="10"/>
      <c r="D39" s="39">
        <f>+B39+C39</f>
        <v>0</v>
      </c>
      <c r="E39" s="10"/>
      <c r="F39" s="10"/>
      <c r="G39" s="39">
        <f>+D39-E39</f>
        <v>0</v>
      </c>
    </row>
    <row r="40" spans="1:7" x14ac:dyDescent="0.2">
      <c r="A40" s="24"/>
      <c r="B40" s="10"/>
      <c r="C40" s="10"/>
      <c r="D40" s="39"/>
      <c r="E40" s="10"/>
      <c r="F40" s="10"/>
      <c r="G40" s="39"/>
    </row>
    <row r="41" spans="1:7" ht="22.5" x14ac:dyDescent="0.2">
      <c r="A41" s="24" t="s">
        <v>16</v>
      </c>
      <c r="B41" s="10"/>
      <c r="C41" s="10"/>
      <c r="D41" s="39">
        <f>+B41+C41</f>
        <v>0</v>
      </c>
      <c r="E41" s="10"/>
      <c r="F41" s="10"/>
      <c r="G41" s="39">
        <f>+D41-E41</f>
        <v>0</v>
      </c>
    </row>
    <row r="42" spans="1:7" x14ac:dyDescent="0.2">
      <c r="A42" s="24"/>
      <c r="B42" s="10"/>
      <c r="C42" s="10"/>
      <c r="D42" s="39"/>
      <c r="E42" s="10"/>
      <c r="F42" s="10"/>
      <c r="G42" s="39"/>
    </row>
    <row r="43" spans="1:7" ht="22.5" x14ac:dyDescent="0.2">
      <c r="A43" s="24" t="s">
        <v>17</v>
      </c>
      <c r="B43" s="10"/>
      <c r="C43" s="10"/>
      <c r="D43" s="39">
        <f>+B43+C43</f>
        <v>0</v>
      </c>
      <c r="E43" s="10"/>
      <c r="F43" s="10"/>
      <c r="G43" s="39">
        <f>+D43-E43</f>
        <v>0</v>
      </c>
    </row>
    <row r="44" spans="1:7" x14ac:dyDescent="0.2">
      <c r="A44" s="24"/>
      <c r="B44" s="10"/>
      <c r="C44" s="10"/>
      <c r="D44" s="39"/>
      <c r="E44" s="10"/>
      <c r="F44" s="10"/>
      <c r="G44" s="39"/>
    </row>
    <row r="45" spans="1:7" ht="22.5" x14ac:dyDescent="0.2">
      <c r="A45" s="33" t="s">
        <v>18</v>
      </c>
      <c r="B45" s="10"/>
      <c r="C45" s="10"/>
      <c r="D45" s="39">
        <f>+B45+C45</f>
        <v>0</v>
      </c>
      <c r="E45" s="10"/>
      <c r="F45" s="10"/>
      <c r="G45" s="39">
        <f>+D45-E45</f>
        <v>0</v>
      </c>
    </row>
    <row r="46" spans="1:7" x14ac:dyDescent="0.2">
      <c r="A46" s="24"/>
      <c r="B46" s="10"/>
      <c r="C46" s="10"/>
      <c r="D46" s="39"/>
      <c r="E46" s="10"/>
      <c r="F46" s="10"/>
      <c r="G46" s="39"/>
    </row>
    <row r="47" spans="1:7" x14ac:dyDescent="0.2">
      <c r="A47" s="24" t="s">
        <v>19</v>
      </c>
      <c r="B47" s="10"/>
      <c r="C47" s="10"/>
      <c r="D47" s="39">
        <f>+B47+C47</f>
        <v>0</v>
      </c>
      <c r="E47" s="10"/>
      <c r="F47" s="10"/>
      <c r="G47" s="39">
        <f>+D47-E47</f>
        <v>0</v>
      </c>
    </row>
    <row r="48" spans="1:7" x14ac:dyDescent="0.2">
      <c r="A48" s="24"/>
      <c r="B48" s="10"/>
      <c r="C48" s="40"/>
      <c r="D48" s="41"/>
      <c r="E48" s="10"/>
      <c r="F48" s="10"/>
      <c r="G48" s="39"/>
    </row>
    <row r="49" spans="1:7" x14ac:dyDescent="0.2">
      <c r="A49" s="24" t="s">
        <v>20</v>
      </c>
      <c r="B49" s="10">
        <v>284733120</v>
      </c>
      <c r="C49" s="40">
        <v>395241331.74000001</v>
      </c>
      <c r="D49" s="39">
        <v>679974451.74000001</v>
      </c>
      <c r="E49" s="10">
        <v>606425816.22000003</v>
      </c>
      <c r="F49" s="10">
        <v>592658113.23000002</v>
      </c>
      <c r="G49" s="39">
        <v>73548635.519999981</v>
      </c>
    </row>
    <row r="50" spans="1:7" x14ac:dyDescent="0.2">
      <c r="A50" s="25"/>
      <c r="B50" s="11"/>
      <c r="C50" s="11"/>
      <c r="D50" s="11"/>
      <c r="E50" s="11"/>
      <c r="F50" s="10"/>
      <c r="G50" s="11"/>
    </row>
    <row r="51" spans="1:7" x14ac:dyDescent="0.2">
      <c r="A51" s="42" t="s">
        <v>8</v>
      </c>
      <c r="B51" s="38">
        <f>SUM(B35:B50)</f>
        <v>284733120</v>
      </c>
      <c r="C51" s="38">
        <f t="shared" ref="C51:G51" si="4">SUM(C35:C50)</f>
        <v>395241331.74000001</v>
      </c>
      <c r="D51" s="38">
        <f t="shared" si="4"/>
        <v>679974451.74000001</v>
      </c>
      <c r="E51" s="38">
        <f t="shared" si="4"/>
        <v>606425816.22000003</v>
      </c>
      <c r="F51" s="38">
        <f t="shared" si="4"/>
        <v>592658113.23000002</v>
      </c>
      <c r="G51" s="38">
        <f t="shared" si="4"/>
        <v>73548635.519999981</v>
      </c>
    </row>
  </sheetData>
  <sheetProtection formatCells="0" formatColumns="0" formatRows="0" insertRows="0" deleteRows="0" autoFilter="0"/>
  <mergeCells count="6">
    <mergeCell ref="G2:G3"/>
    <mergeCell ref="G20:G21"/>
    <mergeCell ref="G32:G33"/>
    <mergeCell ref="A1:G1"/>
    <mergeCell ref="A19:G19"/>
    <mergeCell ref="A31:G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showGridLines="0" workbookViewId="0">
      <selection activeCell="C30" sqref="C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56" t="s">
        <v>141</v>
      </c>
      <c r="B1" s="57"/>
      <c r="C1" s="57"/>
      <c r="D1" s="57"/>
      <c r="E1" s="57"/>
      <c r="F1" s="57"/>
      <c r="G1" s="58"/>
    </row>
    <row r="2" spans="1:7" x14ac:dyDescent="0.2">
      <c r="A2" s="16"/>
      <c r="B2" s="18" t="s">
        <v>0</v>
      </c>
      <c r="C2" s="19"/>
      <c r="D2" s="19"/>
      <c r="E2" s="19"/>
      <c r="F2" s="20"/>
      <c r="G2" s="54" t="s">
        <v>1</v>
      </c>
    </row>
    <row r="3" spans="1:7" ht="24.95" customHeight="1" x14ac:dyDescent="0.2">
      <c r="A3" s="3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5"/>
    </row>
    <row r="4" spans="1:7" x14ac:dyDescent="0.2">
      <c r="A4" s="26"/>
      <c r="B4" s="6"/>
      <c r="C4" s="6"/>
      <c r="D4" s="6"/>
      <c r="E4" s="6"/>
      <c r="F4" s="6"/>
      <c r="G4" s="6"/>
    </row>
    <row r="5" spans="1:7" x14ac:dyDescent="0.2">
      <c r="A5" s="35" t="s">
        <v>21</v>
      </c>
      <c r="B5" s="4">
        <v>283075437</v>
      </c>
      <c r="C5" s="4">
        <v>395335551.74000001</v>
      </c>
      <c r="D5" s="44">
        <f>+B5+C5</f>
        <v>678410988.74000001</v>
      </c>
      <c r="E5" s="4">
        <v>605739335.56000018</v>
      </c>
      <c r="F5" s="4">
        <v>591971632.57000017</v>
      </c>
      <c r="G5" s="44">
        <f>+D5-E5</f>
        <v>72671653.179999828</v>
      </c>
    </row>
    <row r="6" spans="1:7" x14ac:dyDescent="0.2">
      <c r="A6" s="35"/>
      <c r="B6" s="4"/>
      <c r="C6" s="4"/>
      <c r="D6" s="43"/>
      <c r="E6" s="4"/>
      <c r="F6" s="4"/>
      <c r="G6" s="43"/>
    </row>
    <row r="7" spans="1:7" x14ac:dyDescent="0.2">
      <c r="A7" s="35" t="s">
        <v>22</v>
      </c>
      <c r="B7" s="4">
        <v>1657683</v>
      </c>
      <c r="C7" s="4">
        <v>-94220</v>
      </c>
      <c r="D7" s="44">
        <f>+B7+C7</f>
        <v>1563463</v>
      </c>
      <c r="E7" s="4">
        <v>686480.65999999992</v>
      </c>
      <c r="F7" s="4">
        <v>686480.65999999992</v>
      </c>
      <c r="G7" s="44">
        <f>+D7-E7</f>
        <v>876982.34000000008</v>
      </c>
    </row>
    <row r="8" spans="1:7" x14ac:dyDescent="0.2">
      <c r="A8" s="35"/>
      <c r="B8" s="4"/>
      <c r="C8" s="4"/>
      <c r="D8" s="4"/>
      <c r="E8" s="4"/>
      <c r="F8" s="4"/>
      <c r="G8" s="4"/>
    </row>
    <row r="9" spans="1:7" x14ac:dyDescent="0.2">
      <c r="A9" s="35" t="s">
        <v>23</v>
      </c>
      <c r="B9" s="4">
        <v>0</v>
      </c>
      <c r="C9" s="4">
        <v>0</v>
      </c>
      <c r="D9" s="44">
        <f>+B9+C9</f>
        <v>0</v>
      </c>
      <c r="E9" s="4">
        <v>0</v>
      </c>
      <c r="F9" s="4">
        <v>0</v>
      </c>
      <c r="G9" s="44">
        <f>+D9-E9</f>
        <v>0</v>
      </c>
    </row>
    <row r="10" spans="1:7" x14ac:dyDescent="0.2">
      <c r="A10" s="35"/>
      <c r="B10" s="4"/>
      <c r="C10" s="4"/>
      <c r="D10" s="4"/>
      <c r="E10" s="4"/>
      <c r="F10" s="4"/>
      <c r="G10" s="4"/>
    </row>
    <row r="11" spans="1:7" x14ac:dyDescent="0.2">
      <c r="A11" s="35" t="s">
        <v>24</v>
      </c>
      <c r="B11" s="4">
        <v>0</v>
      </c>
      <c r="C11" s="4">
        <v>0</v>
      </c>
      <c r="D11" s="44">
        <f>+B11+C11</f>
        <v>0</v>
      </c>
      <c r="E11" s="4">
        <v>0</v>
      </c>
      <c r="F11" s="4">
        <v>0</v>
      </c>
      <c r="G11" s="44">
        <f>+D11-E11</f>
        <v>0</v>
      </c>
    </row>
    <row r="12" spans="1:7" x14ac:dyDescent="0.2">
      <c r="A12" s="35"/>
      <c r="B12" s="4"/>
      <c r="C12" s="4"/>
      <c r="D12" s="43"/>
      <c r="E12" s="4"/>
      <c r="F12" s="4"/>
      <c r="G12" s="4"/>
    </row>
    <row r="13" spans="1:7" x14ac:dyDescent="0.2">
      <c r="A13" s="35" t="s">
        <v>25</v>
      </c>
      <c r="B13" s="4">
        <v>0</v>
      </c>
      <c r="C13" s="4">
        <v>0</v>
      </c>
      <c r="D13" s="44">
        <f>+B13+C13</f>
        <v>0</v>
      </c>
      <c r="E13" s="4">
        <v>0</v>
      </c>
      <c r="F13" s="4">
        <v>0</v>
      </c>
      <c r="G13" s="44">
        <f>+D13-E13</f>
        <v>0</v>
      </c>
    </row>
    <row r="14" spans="1:7" x14ac:dyDescent="0.2">
      <c r="A14" s="27"/>
      <c r="B14" s="5"/>
      <c r="C14" s="5"/>
      <c r="D14" s="5"/>
      <c r="E14" s="5"/>
      <c r="F14" s="5"/>
      <c r="G14" s="5"/>
    </row>
    <row r="15" spans="1:7" x14ac:dyDescent="0.2">
      <c r="A15" s="28" t="s">
        <v>8</v>
      </c>
      <c r="B15" s="45">
        <f>SUM(B5:B14)</f>
        <v>284733120</v>
      </c>
      <c r="C15" s="45">
        <f t="shared" ref="C15:G15" si="0">SUM(C5:C14)</f>
        <v>395241331.74000001</v>
      </c>
      <c r="D15" s="45">
        <f t="shared" si="0"/>
        <v>679974451.74000001</v>
      </c>
      <c r="E15" s="45">
        <f t="shared" si="0"/>
        <v>606425816.22000015</v>
      </c>
      <c r="F15" s="45">
        <f t="shared" si="0"/>
        <v>592658113.23000014</v>
      </c>
      <c r="G15" s="45">
        <f t="shared" si="0"/>
        <v>73548635.519999832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6"/>
  <sheetViews>
    <sheetView showGridLines="0" zoomScale="80" zoomScaleNormal="80" workbookViewId="0">
      <selection activeCell="B24" sqref="B24"/>
    </sheetView>
  </sheetViews>
  <sheetFormatPr baseColWidth="10" defaultColWidth="12" defaultRowHeight="11.25" x14ac:dyDescent="0.2"/>
  <cols>
    <col min="1" max="1" width="56" style="1" customWidth="1"/>
    <col min="2" max="7" width="21" style="1" customWidth="1"/>
    <col min="8" max="16384" width="12" style="1"/>
  </cols>
  <sheetData>
    <row r="1" spans="1:7" ht="54.95" customHeight="1" x14ac:dyDescent="0.2">
      <c r="A1" s="56" t="s">
        <v>142</v>
      </c>
      <c r="B1" s="57"/>
      <c r="C1" s="57"/>
      <c r="D1" s="57"/>
      <c r="E1" s="57"/>
      <c r="F1" s="57"/>
      <c r="G1" s="58"/>
    </row>
    <row r="2" spans="1:7" x14ac:dyDescent="0.2">
      <c r="A2" s="16"/>
      <c r="B2" s="18" t="s">
        <v>0</v>
      </c>
      <c r="C2" s="19"/>
      <c r="D2" s="19"/>
      <c r="E2" s="19"/>
      <c r="F2" s="20"/>
      <c r="G2" s="54" t="s">
        <v>1</v>
      </c>
    </row>
    <row r="3" spans="1:7" ht="24.95" customHeight="1" x14ac:dyDescent="0.2">
      <c r="A3" s="3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5"/>
    </row>
    <row r="4" spans="1:7" x14ac:dyDescent="0.2">
      <c r="A4" s="32" t="s">
        <v>26</v>
      </c>
      <c r="B4" s="48">
        <f>SUM(B5:B11)</f>
        <v>59135087</v>
      </c>
      <c r="C4" s="48">
        <f t="shared" ref="C4" si="0">SUM(C5:C11)</f>
        <v>0</v>
      </c>
      <c r="D4" s="48">
        <f>+B4+C4</f>
        <v>59135087</v>
      </c>
      <c r="E4" s="48">
        <f>SUM(E5:E11)</f>
        <v>58931654.889999993</v>
      </c>
      <c r="F4" s="48">
        <f>SUM(F5:F11)</f>
        <v>58931654.889999993</v>
      </c>
      <c r="G4" s="48">
        <f>+D4-E4</f>
        <v>203432.11000000685</v>
      </c>
    </row>
    <row r="5" spans="1:7" x14ac:dyDescent="0.2">
      <c r="A5" s="29" t="s">
        <v>27</v>
      </c>
      <c r="B5" s="46">
        <v>32083873</v>
      </c>
      <c r="C5" s="46">
        <v>-1585804.94</v>
      </c>
      <c r="D5" s="49">
        <f>+B5+C5</f>
        <v>30498068.059999999</v>
      </c>
      <c r="E5" s="46">
        <v>30497001.089999996</v>
      </c>
      <c r="F5" s="46">
        <v>30497001.089999996</v>
      </c>
      <c r="G5" s="49">
        <f>+D5-E5</f>
        <v>1066.9700000025332</v>
      </c>
    </row>
    <row r="6" spans="1:7" x14ac:dyDescent="0.2">
      <c r="A6" s="29" t="s">
        <v>28</v>
      </c>
      <c r="B6" s="46">
        <v>7302870</v>
      </c>
      <c r="C6" s="46">
        <v>1142354</v>
      </c>
      <c r="D6" s="49">
        <f t="shared" ref="D6:D69" si="1">+B6+C6</f>
        <v>8445224</v>
      </c>
      <c r="E6" s="46">
        <v>8444371.9499999993</v>
      </c>
      <c r="F6" s="46">
        <v>8444371.9499999993</v>
      </c>
      <c r="G6" s="49">
        <f t="shared" ref="G6:G69" si="2">+D6-E6</f>
        <v>852.05000000074506</v>
      </c>
    </row>
    <row r="7" spans="1:7" x14ac:dyDescent="0.2">
      <c r="A7" s="29" t="s">
        <v>29</v>
      </c>
      <c r="B7" s="46">
        <v>7362851</v>
      </c>
      <c r="C7" s="46">
        <v>-200069.06</v>
      </c>
      <c r="D7" s="49">
        <f t="shared" si="1"/>
        <v>7162781.9400000004</v>
      </c>
      <c r="E7" s="46">
        <v>7139881.7400000002</v>
      </c>
      <c r="F7" s="46">
        <v>7139881.7400000002</v>
      </c>
      <c r="G7" s="49">
        <f t="shared" si="2"/>
        <v>22900.200000000186</v>
      </c>
    </row>
    <row r="8" spans="1:7" x14ac:dyDescent="0.2">
      <c r="A8" s="29" t="s">
        <v>30</v>
      </c>
      <c r="B8" s="46">
        <v>9697093</v>
      </c>
      <c r="C8" s="46">
        <v>217115</v>
      </c>
      <c r="D8" s="49">
        <f t="shared" si="1"/>
        <v>9914208</v>
      </c>
      <c r="E8" s="46">
        <v>9779765.4800000004</v>
      </c>
      <c r="F8" s="46">
        <v>9779765.4800000004</v>
      </c>
      <c r="G8" s="49">
        <f t="shared" si="2"/>
        <v>134442.51999999955</v>
      </c>
    </row>
    <row r="9" spans="1:7" x14ac:dyDescent="0.2">
      <c r="A9" s="29" t="s">
        <v>31</v>
      </c>
      <c r="B9" s="46">
        <v>2663400</v>
      </c>
      <c r="C9" s="46">
        <v>426405</v>
      </c>
      <c r="D9" s="49">
        <f t="shared" si="1"/>
        <v>3089805</v>
      </c>
      <c r="E9" s="46">
        <v>3070634.63</v>
      </c>
      <c r="F9" s="46">
        <v>3070634.63</v>
      </c>
      <c r="G9" s="49">
        <f t="shared" si="2"/>
        <v>19170.370000000112</v>
      </c>
    </row>
    <row r="10" spans="1:7" x14ac:dyDescent="0.2">
      <c r="A10" s="29" t="s">
        <v>32</v>
      </c>
      <c r="B10" s="46">
        <v>25000</v>
      </c>
      <c r="C10" s="46">
        <v>0</v>
      </c>
      <c r="D10" s="49">
        <f t="shared" si="1"/>
        <v>25000</v>
      </c>
      <c r="E10" s="46">
        <v>0</v>
      </c>
      <c r="F10" s="46">
        <v>0</v>
      </c>
      <c r="G10" s="49">
        <f t="shared" si="2"/>
        <v>25000</v>
      </c>
    </row>
    <row r="11" spans="1:7" x14ac:dyDescent="0.2">
      <c r="A11" s="29" t="s">
        <v>33</v>
      </c>
      <c r="B11" s="46">
        <v>0</v>
      </c>
      <c r="C11" s="46">
        <v>0</v>
      </c>
      <c r="D11" s="49">
        <f t="shared" si="1"/>
        <v>0</v>
      </c>
      <c r="E11" s="46">
        <v>0</v>
      </c>
      <c r="F11" s="46">
        <v>0</v>
      </c>
      <c r="G11" s="49">
        <f t="shared" si="2"/>
        <v>0</v>
      </c>
    </row>
    <row r="12" spans="1:7" x14ac:dyDescent="0.2">
      <c r="A12" s="32" t="s">
        <v>34</v>
      </c>
      <c r="B12" s="49">
        <f>SUM(B13:B21)</f>
        <v>10343614</v>
      </c>
      <c r="C12" s="49">
        <f>SUM(C13:C21)</f>
        <v>1326353.1600000001</v>
      </c>
      <c r="D12" s="49">
        <f t="shared" si="1"/>
        <v>11669967.16</v>
      </c>
      <c r="E12" s="49">
        <f>SUM(E13:E21)</f>
        <v>8331920.1699999999</v>
      </c>
      <c r="F12" s="49">
        <f>SUM(F13:F21)</f>
        <v>8331920.1699999999</v>
      </c>
      <c r="G12" s="49">
        <f t="shared" si="2"/>
        <v>3338046.99</v>
      </c>
    </row>
    <row r="13" spans="1:7" x14ac:dyDescent="0.2">
      <c r="A13" s="29" t="s">
        <v>35</v>
      </c>
      <c r="B13" s="46">
        <v>2828902</v>
      </c>
      <c r="C13" s="46">
        <v>645391.4</v>
      </c>
      <c r="D13" s="49">
        <f t="shared" si="1"/>
        <v>3474293.4</v>
      </c>
      <c r="E13" s="46">
        <v>2569820.7000000002</v>
      </c>
      <c r="F13" s="46">
        <v>2569820.7000000002</v>
      </c>
      <c r="G13" s="49">
        <f t="shared" si="2"/>
        <v>904472.69999999972</v>
      </c>
    </row>
    <row r="14" spans="1:7" x14ac:dyDescent="0.2">
      <c r="A14" s="29" t="s">
        <v>36</v>
      </c>
      <c r="B14" s="46">
        <v>1702000</v>
      </c>
      <c r="C14" s="46">
        <v>289400</v>
      </c>
      <c r="D14" s="49">
        <f t="shared" si="1"/>
        <v>1991400</v>
      </c>
      <c r="E14" s="46">
        <v>1987062.33</v>
      </c>
      <c r="F14" s="46">
        <v>1987062.33</v>
      </c>
      <c r="G14" s="49">
        <f t="shared" si="2"/>
        <v>4337.6699999999255</v>
      </c>
    </row>
    <row r="15" spans="1:7" x14ac:dyDescent="0.2">
      <c r="A15" s="29" t="s">
        <v>37</v>
      </c>
      <c r="B15" s="46">
        <v>0</v>
      </c>
      <c r="C15" s="46">
        <v>0</v>
      </c>
      <c r="D15" s="49">
        <f t="shared" si="1"/>
        <v>0</v>
      </c>
      <c r="E15" s="46">
        <v>0</v>
      </c>
      <c r="F15" s="46">
        <v>0</v>
      </c>
      <c r="G15" s="49">
        <f t="shared" si="2"/>
        <v>0</v>
      </c>
    </row>
    <row r="16" spans="1:7" x14ac:dyDescent="0.2">
      <c r="A16" s="29" t="s">
        <v>38</v>
      </c>
      <c r="B16" s="46">
        <v>3049639</v>
      </c>
      <c r="C16" s="46">
        <v>-327447.03999999992</v>
      </c>
      <c r="D16" s="49">
        <f t="shared" si="1"/>
        <v>2722191.96</v>
      </c>
      <c r="E16" s="46">
        <v>1963901.23</v>
      </c>
      <c r="F16" s="46">
        <v>1963901.23</v>
      </c>
      <c r="G16" s="49">
        <f t="shared" si="2"/>
        <v>758290.73</v>
      </c>
    </row>
    <row r="17" spans="1:7" x14ac:dyDescent="0.2">
      <c r="A17" s="29" t="s">
        <v>39</v>
      </c>
      <c r="B17" s="46">
        <v>245498</v>
      </c>
      <c r="C17" s="46">
        <v>-97659</v>
      </c>
      <c r="D17" s="49">
        <f t="shared" si="1"/>
        <v>147839</v>
      </c>
      <c r="E17" s="46">
        <v>75837.8</v>
      </c>
      <c r="F17" s="46">
        <v>75837.8</v>
      </c>
      <c r="G17" s="49">
        <f t="shared" si="2"/>
        <v>72001.2</v>
      </c>
    </row>
    <row r="18" spans="1:7" x14ac:dyDescent="0.2">
      <c r="A18" s="29" t="s">
        <v>40</v>
      </c>
      <c r="B18" s="46">
        <v>378381</v>
      </c>
      <c r="C18" s="46">
        <v>113714.29999999999</v>
      </c>
      <c r="D18" s="49">
        <f t="shared" si="1"/>
        <v>492095.3</v>
      </c>
      <c r="E18" s="46">
        <v>296902.49000000005</v>
      </c>
      <c r="F18" s="46">
        <v>296902.49000000005</v>
      </c>
      <c r="G18" s="49">
        <f t="shared" si="2"/>
        <v>195192.80999999994</v>
      </c>
    </row>
    <row r="19" spans="1:7" x14ac:dyDescent="0.2">
      <c r="A19" s="29" t="s">
        <v>41</v>
      </c>
      <c r="B19" s="46">
        <v>1304214</v>
      </c>
      <c r="C19" s="46">
        <v>-392746.5</v>
      </c>
      <c r="D19" s="49">
        <f t="shared" si="1"/>
        <v>911467.5</v>
      </c>
      <c r="E19" s="46">
        <v>650934.93000000005</v>
      </c>
      <c r="F19" s="46">
        <v>650934.93000000005</v>
      </c>
      <c r="G19" s="49">
        <f t="shared" si="2"/>
        <v>260532.56999999995</v>
      </c>
    </row>
    <row r="20" spans="1:7" x14ac:dyDescent="0.2">
      <c r="A20" s="29" t="s">
        <v>42</v>
      </c>
      <c r="B20" s="46">
        <v>24000</v>
      </c>
      <c r="C20" s="46">
        <v>0</v>
      </c>
      <c r="D20" s="49">
        <f t="shared" si="1"/>
        <v>24000</v>
      </c>
      <c r="E20" s="46">
        <v>0</v>
      </c>
      <c r="F20" s="46">
        <v>0</v>
      </c>
      <c r="G20" s="49">
        <f t="shared" si="2"/>
        <v>24000</v>
      </c>
    </row>
    <row r="21" spans="1:7" x14ac:dyDescent="0.2">
      <c r="A21" s="29" t="s">
        <v>43</v>
      </c>
      <c r="B21" s="46">
        <v>810980</v>
      </c>
      <c r="C21" s="46">
        <v>1095700</v>
      </c>
      <c r="D21" s="49">
        <f t="shared" si="1"/>
        <v>1906680</v>
      </c>
      <c r="E21" s="46">
        <v>787460.69000000006</v>
      </c>
      <c r="F21" s="46">
        <v>787460.69000000006</v>
      </c>
      <c r="G21" s="49">
        <f t="shared" si="2"/>
        <v>1119219.31</v>
      </c>
    </row>
    <row r="22" spans="1:7" x14ac:dyDescent="0.2">
      <c r="A22" s="32" t="s">
        <v>44</v>
      </c>
      <c r="B22" s="49">
        <f>SUM(B23:B31)</f>
        <v>196909176</v>
      </c>
      <c r="C22" s="49">
        <f>SUM(C23:C31)</f>
        <v>400189668.57999998</v>
      </c>
      <c r="D22" s="49">
        <f t="shared" si="1"/>
        <v>597098844.57999992</v>
      </c>
      <c r="E22" s="49">
        <f>SUM(E23:E31)</f>
        <v>527968679.42000008</v>
      </c>
      <c r="F22" s="49">
        <f>SUM(F23:F31)</f>
        <v>514200976.43000007</v>
      </c>
      <c r="G22" s="49">
        <f t="shared" si="2"/>
        <v>69130165.159999847</v>
      </c>
    </row>
    <row r="23" spans="1:7" x14ac:dyDescent="0.2">
      <c r="A23" s="29" t="s">
        <v>45</v>
      </c>
      <c r="B23" s="46">
        <v>17685534</v>
      </c>
      <c r="C23" s="46">
        <v>-3223555.4499999997</v>
      </c>
      <c r="D23" s="49">
        <f t="shared" si="1"/>
        <v>14461978.550000001</v>
      </c>
      <c r="E23" s="46">
        <v>12611551.610000001</v>
      </c>
      <c r="F23" s="46">
        <v>12611551.610000001</v>
      </c>
      <c r="G23" s="49">
        <f t="shared" si="2"/>
        <v>1850426.9399999995</v>
      </c>
    </row>
    <row r="24" spans="1:7" x14ac:dyDescent="0.2">
      <c r="A24" s="29" t="s">
        <v>46</v>
      </c>
      <c r="B24" s="46">
        <v>14131338</v>
      </c>
      <c r="C24" s="46">
        <v>-3119857.9800000004</v>
      </c>
      <c r="D24" s="49">
        <f t="shared" si="1"/>
        <v>11011480.02</v>
      </c>
      <c r="E24" s="46">
        <v>10586861.93</v>
      </c>
      <c r="F24" s="46">
        <v>10586861.93</v>
      </c>
      <c r="G24" s="49">
        <f t="shared" si="2"/>
        <v>424618.08999999985</v>
      </c>
    </row>
    <row r="25" spans="1:7" x14ac:dyDescent="0.2">
      <c r="A25" s="29" t="s">
        <v>47</v>
      </c>
      <c r="B25" s="46">
        <v>34052053</v>
      </c>
      <c r="C25" s="46">
        <v>-12413101.18</v>
      </c>
      <c r="D25" s="49">
        <f t="shared" si="1"/>
        <v>21638951.82</v>
      </c>
      <c r="E25" s="46">
        <v>19163303.359999999</v>
      </c>
      <c r="F25" s="46">
        <v>19163303.359999999</v>
      </c>
      <c r="G25" s="49">
        <f t="shared" si="2"/>
        <v>2475648.4600000009</v>
      </c>
    </row>
    <row r="26" spans="1:7" x14ac:dyDescent="0.2">
      <c r="A26" s="29" t="s">
        <v>48</v>
      </c>
      <c r="B26" s="46">
        <v>832451</v>
      </c>
      <c r="C26" s="46">
        <v>3994302</v>
      </c>
      <c r="D26" s="49">
        <f t="shared" si="1"/>
        <v>4826753</v>
      </c>
      <c r="E26" s="46">
        <v>4220118.3500000006</v>
      </c>
      <c r="F26" s="46">
        <v>4220118.3500000006</v>
      </c>
      <c r="G26" s="49">
        <f t="shared" si="2"/>
        <v>606634.64999999944</v>
      </c>
    </row>
    <row r="27" spans="1:7" x14ac:dyDescent="0.2">
      <c r="A27" s="29" t="s">
        <v>49</v>
      </c>
      <c r="B27" s="46">
        <v>6542349</v>
      </c>
      <c r="C27" s="46">
        <v>7716218.0099999998</v>
      </c>
      <c r="D27" s="49">
        <f t="shared" si="1"/>
        <v>14258567.01</v>
      </c>
      <c r="E27" s="46">
        <v>12616941.76</v>
      </c>
      <c r="F27" s="46">
        <v>12616941.76</v>
      </c>
      <c r="G27" s="49">
        <f t="shared" si="2"/>
        <v>1641625.25</v>
      </c>
    </row>
    <row r="28" spans="1:7" x14ac:dyDescent="0.2">
      <c r="A28" s="29" t="s">
        <v>50</v>
      </c>
      <c r="B28" s="46">
        <v>7805000</v>
      </c>
      <c r="C28" s="46">
        <v>1066337</v>
      </c>
      <c r="D28" s="49">
        <f t="shared" si="1"/>
        <v>8871337</v>
      </c>
      <c r="E28" s="46">
        <v>6520781.7600000007</v>
      </c>
      <c r="F28" s="46">
        <v>6520781.7600000007</v>
      </c>
      <c r="G28" s="49">
        <f t="shared" si="2"/>
        <v>2350555.2399999993</v>
      </c>
    </row>
    <row r="29" spans="1:7" x14ac:dyDescent="0.2">
      <c r="A29" s="29" t="s">
        <v>51</v>
      </c>
      <c r="B29" s="46">
        <v>1822522</v>
      </c>
      <c r="C29" s="46">
        <v>-362840</v>
      </c>
      <c r="D29" s="49">
        <f t="shared" si="1"/>
        <v>1459682</v>
      </c>
      <c r="E29" s="46">
        <v>728879.74000000011</v>
      </c>
      <c r="F29" s="46">
        <v>728879.74000000011</v>
      </c>
      <c r="G29" s="49">
        <f t="shared" si="2"/>
        <v>730802.25999999989</v>
      </c>
    </row>
    <row r="30" spans="1:7" x14ac:dyDescent="0.2">
      <c r="A30" s="29" t="s">
        <v>52</v>
      </c>
      <c r="B30" s="46">
        <v>96842700</v>
      </c>
      <c r="C30" s="46">
        <v>409438420.67000002</v>
      </c>
      <c r="D30" s="49">
        <f t="shared" si="1"/>
        <v>506281120.67000002</v>
      </c>
      <c r="E30" s="46">
        <v>447853464.35000008</v>
      </c>
      <c r="F30" s="46">
        <v>434563512.11000007</v>
      </c>
      <c r="G30" s="49">
        <f t="shared" si="2"/>
        <v>58427656.319999933</v>
      </c>
    </row>
    <row r="31" spans="1:7" x14ac:dyDescent="0.2">
      <c r="A31" s="29" t="s">
        <v>53</v>
      </c>
      <c r="B31" s="46">
        <v>17195229</v>
      </c>
      <c r="C31" s="46">
        <v>-2906254.49</v>
      </c>
      <c r="D31" s="49">
        <f t="shared" si="1"/>
        <v>14288974.51</v>
      </c>
      <c r="E31" s="46">
        <v>13666776.559999999</v>
      </c>
      <c r="F31" s="46">
        <v>13189025.809999999</v>
      </c>
      <c r="G31" s="49">
        <f t="shared" si="2"/>
        <v>622197.95000000112</v>
      </c>
    </row>
    <row r="32" spans="1:7" x14ac:dyDescent="0.2">
      <c r="A32" s="32" t="s">
        <v>54</v>
      </c>
      <c r="B32" s="49">
        <f>SUM(B33:B41)</f>
        <v>10687560</v>
      </c>
      <c r="C32" s="49">
        <f>SUM(C33:C41)</f>
        <v>-180470</v>
      </c>
      <c r="D32" s="49">
        <f t="shared" si="1"/>
        <v>10507090</v>
      </c>
      <c r="E32" s="49">
        <f>SUM(E33:E41)</f>
        <v>10507081.08</v>
      </c>
      <c r="F32" s="49">
        <f>SUM(F33:F41)</f>
        <v>10507081.08</v>
      </c>
      <c r="G32" s="49">
        <f t="shared" si="2"/>
        <v>8.9199999999254942</v>
      </c>
    </row>
    <row r="33" spans="1:7" x14ac:dyDescent="0.2">
      <c r="A33" s="29" t="s">
        <v>55</v>
      </c>
      <c r="B33" s="46">
        <v>0</v>
      </c>
      <c r="C33" s="46">
        <v>0</v>
      </c>
      <c r="D33" s="49">
        <f t="shared" si="1"/>
        <v>0</v>
      </c>
      <c r="E33" s="46">
        <v>0</v>
      </c>
      <c r="F33" s="46">
        <v>0</v>
      </c>
      <c r="G33" s="49">
        <f t="shared" si="2"/>
        <v>0</v>
      </c>
    </row>
    <row r="34" spans="1:7" x14ac:dyDescent="0.2">
      <c r="A34" s="29" t="s">
        <v>56</v>
      </c>
      <c r="B34" s="46">
        <v>10687560</v>
      </c>
      <c r="C34" s="46">
        <v>-180470</v>
      </c>
      <c r="D34" s="49">
        <f t="shared" si="1"/>
        <v>10507090</v>
      </c>
      <c r="E34" s="46">
        <v>10507081.08</v>
      </c>
      <c r="F34" s="46">
        <v>10507081.08</v>
      </c>
      <c r="G34" s="49">
        <f t="shared" si="2"/>
        <v>8.9199999999254942</v>
      </c>
    </row>
    <row r="35" spans="1:7" x14ac:dyDescent="0.2">
      <c r="A35" s="29" t="s">
        <v>57</v>
      </c>
      <c r="B35" s="46">
        <v>0</v>
      </c>
      <c r="C35" s="46">
        <v>0</v>
      </c>
      <c r="D35" s="49">
        <f t="shared" si="1"/>
        <v>0</v>
      </c>
      <c r="E35" s="46">
        <v>0</v>
      </c>
      <c r="F35" s="46">
        <v>0</v>
      </c>
      <c r="G35" s="49">
        <f t="shared" si="2"/>
        <v>0</v>
      </c>
    </row>
    <row r="36" spans="1:7" x14ac:dyDescent="0.2">
      <c r="A36" s="29" t="s">
        <v>58</v>
      </c>
      <c r="B36" s="46">
        <v>0</v>
      </c>
      <c r="C36" s="46">
        <v>0</v>
      </c>
      <c r="D36" s="49">
        <f t="shared" si="1"/>
        <v>0</v>
      </c>
      <c r="E36" s="46">
        <v>0</v>
      </c>
      <c r="F36" s="46">
        <v>0</v>
      </c>
      <c r="G36" s="49">
        <f t="shared" si="2"/>
        <v>0</v>
      </c>
    </row>
    <row r="37" spans="1:7" x14ac:dyDescent="0.2">
      <c r="A37" s="29" t="s">
        <v>24</v>
      </c>
      <c r="B37" s="46">
        <v>0</v>
      </c>
      <c r="C37" s="46">
        <v>0</v>
      </c>
      <c r="D37" s="49">
        <f t="shared" si="1"/>
        <v>0</v>
      </c>
      <c r="E37" s="46">
        <v>0</v>
      </c>
      <c r="F37" s="46">
        <v>0</v>
      </c>
      <c r="G37" s="49">
        <f t="shared" si="2"/>
        <v>0</v>
      </c>
    </row>
    <row r="38" spans="1:7" x14ac:dyDescent="0.2">
      <c r="A38" s="29" t="s">
        <v>59</v>
      </c>
      <c r="B38" s="46">
        <v>0</v>
      </c>
      <c r="C38" s="46">
        <v>0</v>
      </c>
      <c r="D38" s="49">
        <f t="shared" si="1"/>
        <v>0</v>
      </c>
      <c r="E38" s="46">
        <v>0</v>
      </c>
      <c r="F38" s="46">
        <v>0</v>
      </c>
      <c r="G38" s="49">
        <f t="shared" si="2"/>
        <v>0</v>
      </c>
    </row>
    <row r="39" spans="1:7" x14ac:dyDescent="0.2">
      <c r="A39" s="29" t="s">
        <v>60</v>
      </c>
      <c r="B39" s="46">
        <v>0</v>
      </c>
      <c r="C39" s="46">
        <v>0</v>
      </c>
      <c r="D39" s="49">
        <f t="shared" si="1"/>
        <v>0</v>
      </c>
      <c r="E39" s="46">
        <v>0</v>
      </c>
      <c r="F39" s="46">
        <v>0</v>
      </c>
      <c r="G39" s="49">
        <f t="shared" si="2"/>
        <v>0</v>
      </c>
    </row>
    <row r="40" spans="1:7" x14ac:dyDescent="0.2">
      <c r="A40" s="29" t="s">
        <v>61</v>
      </c>
      <c r="B40" s="46">
        <v>0</v>
      </c>
      <c r="C40" s="46">
        <v>0</v>
      </c>
      <c r="D40" s="49">
        <f t="shared" si="1"/>
        <v>0</v>
      </c>
      <c r="E40" s="46">
        <v>0</v>
      </c>
      <c r="F40" s="46">
        <v>0</v>
      </c>
      <c r="G40" s="49">
        <f t="shared" si="2"/>
        <v>0</v>
      </c>
    </row>
    <row r="41" spans="1:7" x14ac:dyDescent="0.2">
      <c r="A41" s="29" t="s">
        <v>62</v>
      </c>
      <c r="B41" s="46">
        <v>0</v>
      </c>
      <c r="C41" s="46">
        <v>0</v>
      </c>
      <c r="D41" s="49">
        <f t="shared" si="1"/>
        <v>0</v>
      </c>
      <c r="E41" s="46">
        <v>0</v>
      </c>
      <c r="F41" s="46">
        <v>0</v>
      </c>
      <c r="G41" s="49">
        <f t="shared" si="2"/>
        <v>0</v>
      </c>
    </row>
    <row r="42" spans="1:7" x14ac:dyDescent="0.2">
      <c r="A42" s="32" t="s">
        <v>63</v>
      </c>
      <c r="B42" s="49">
        <f>SUM(B43:B51)</f>
        <v>1657683</v>
      </c>
      <c r="C42" s="49">
        <f>SUM(C43:C51)</f>
        <v>-94220</v>
      </c>
      <c r="D42" s="49">
        <f t="shared" si="1"/>
        <v>1563463</v>
      </c>
      <c r="E42" s="49">
        <f>SUM(E43:E51)</f>
        <v>686480.66</v>
      </c>
      <c r="F42" s="49">
        <f>SUM(F43:F51)</f>
        <v>686480.66</v>
      </c>
      <c r="G42" s="49">
        <f t="shared" si="2"/>
        <v>876982.34</v>
      </c>
    </row>
    <row r="43" spans="1:7" x14ac:dyDescent="0.2">
      <c r="A43" s="29" t="s">
        <v>64</v>
      </c>
      <c r="B43" s="46">
        <v>280000</v>
      </c>
      <c r="C43" s="46">
        <v>-103480</v>
      </c>
      <c r="D43" s="49">
        <f t="shared" si="1"/>
        <v>176520</v>
      </c>
      <c r="E43" s="46">
        <v>91072.9</v>
      </c>
      <c r="F43" s="46">
        <v>91072.9</v>
      </c>
      <c r="G43" s="49">
        <f t="shared" si="2"/>
        <v>85447.1</v>
      </c>
    </row>
    <row r="44" spans="1:7" x14ac:dyDescent="0.2">
      <c r="A44" s="29" t="s">
        <v>65</v>
      </c>
      <c r="B44" s="46">
        <v>658333</v>
      </c>
      <c r="C44" s="46">
        <v>-538300</v>
      </c>
      <c r="D44" s="49">
        <f t="shared" si="1"/>
        <v>120033</v>
      </c>
      <c r="E44" s="46">
        <v>52680</v>
      </c>
      <c r="F44" s="46">
        <v>52680</v>
      </c>
      <c r="G44" s="49">
        <f t="shared" si="2"/>
        <v>67353</v>
      </c>
    </row>
    <row r="45" spans="1:7" x14ac:dyDescent="0.2">
      <c r="A45" s="29" t="s">
        <v>66</v>
      </c>
      <c r="B45" s="46">
        <v>0</v>
      </c>
      <c r="C45" s="46">
        <v>0</v>
      </c>
      <c r="D45" s="49">
        <f t="shared" si="1"/>
        <v>0</v>
      </c>
      <c r="E45" s="46">
        <v>0</v>
      </c>
      <c r="F45" s="46">
        <v>0</v>
      </c>
      <c r="G45" s="49">
        <f t="shared" si="2"/>
        <v>0</v>
      </c>
    </row>
    <row r="46" spans="1:7" x14ac:dyDescent="0.2">
      <c r="A46" s="29" t="s">
        <v>67</v>
      </c>
      <c r="B46" s="46">
        <v>100000</v>
      </c>
      <c r="C46" s="46">
        <v>-100000</v>
      </c>
      <c r="D46" s="49">
        <f t="shared" si="1"/>
        <v>0</v>
      </c>
      <c r="E46" s="46">
        <v>0</v>
      </c>
      <c r="F46" s="46">
        <v>0</v>
      </c>
      <c r="G46" s="49">
        <f t="shared" si="2"/>
        <v>0</v>
      </c>
    </row>
    <row r="47" spans="1:7" x14ac:dyDescent="0.2">
      <c r="A47" s="29" t="s">
        <v>68</v>
      </c>
      <c r="B47" s="46">
        <v>0</v>
      </c>
      <c r="C47" s="46">
        <v>0</v>
      </c>
      <c r="D47" s="49">
        <f t="shared" si="1"/>
        <v>0</v>
      </c>
      <c r="E47" s="46">
        <v>0</v>
      </c>
      <c r="F47" s="46">
        <v>0</v>
      </c>
      <c r="G47" s="49">
        <f t="shared" si="2"/>
        <v>0</v>
      </c>
    </row>
    <row r="48" spans="1:7" x14ac:dyDescent="0.2">
      <c r="A48" s="29" t="s">
        <v>69</v>
      </c>
      <c r="B48" s="46">
        <v>589350</v>
      </c>
      <c r="C48" s="46">
        <v>373820</v>
      </c>
      <c r="D48" s="49">
        <f t="shared" si="1"/>
        <v>963170</v>
      </c>
      <c r="E48" s="46">
        <v>442727.76</v>
      </c>
      <c r="F48" s="46">
        <v>442727.76</v>
      </c>
      <c r="G48" s="49">
        <f t="shared" si="2"/>
        <v>520442.24</v>
      </c>
    </row>
    <row r="49" spans="1:7" x14ac:dyDescent="0.2">
      <c r="A49" s="29" t="s">
        <v>70</v>
      </c>
      <c r="B49" s="46">
        <v>0</v>
      </c>
      <c r="C49" s="46">
        <v>0</v>
      </c>
      <c r="D49" s="49">
        <f t="shared" si="1"/>
        <v>0</v>
      </c>
      <c r="E49" s="46">
        <v>0</v>
      </c>
      <c r="F49" s="46">
        <v>0</v>
      </c>
      <c r="G49" s="49">
        <f t="shared" si="2"/>
        <v>0</v>
      </c>
    </row>
    <row r="50" spans="1:7" x14ac:dyDescent="0.2">
      <c r="A50" s="29" t="s">
        <v>71</v>
      </c>
      <c r="B50" s="46">
        <v>0</v>
      </c>
      <c r="C50" s="46">
        <v>0</v>
      </c>
      <c r="D50" s="49">
        <f t="shared" si="1"/>
        <v>0</v>
      </c>
      <c r="E50" s="46">
        <v>0</v>
      </c>
      <c r="F50" s="46">
        <v>0</v>
      </c>
      <c r="G50" s="49">
        <f t="shared" si="2"/>
        <v>0</v>
      </c>
    </row>
    <row r="51" spans="1:7" x14ac:dyDescent="0.2">
      <c r="A51" s="29" t="s">
        <v>72</v>
      </c>
      <c r="B51" s="46">
        <v>30000</v>
      </c>
      <c r="C51" s="46">
        <v>273740</v>
      </c>
      <c r="D51" s="49">
        <f t="shared" si="1"/>
        <v>303740</v>
      </c>
      <c r="E51" s="46">
        <v>100000</v>
      </c>
      <c r="F51" s="46">
        <v>100000</v>
      </c>
      <c r="G51" s="49">
        <f t="shared" si="2"/>
        <v>203740</v>
      </c>
    </row>
    <row r="52" spans="1:7" x14ac:dyDescent="0.2">
      <c r="A52" s="32" t="s">
        <v>73</v>
      </c>
      <c r="B52" s="49">
        <f>SUM(B53:B55)</f>
        <v>0</v>
      </c>
      <c r="C52" s="49">
        <f>SUM(C53:C55)</f>
        <v>0</v>
      </c>
      <c r="D52" s="49">
        <f t="shared" si="1"/>
        <v>0</v>
      </c>
      <c r="E52" s="49">
        <f>SUM(E53:E55)</f>
        <v>0</v>
      </c>
      <c r="F52" s="49">
        <f>SUM(F53:F55)</f>
        <v>0</v>
      </c>
      <c r="G52" s="49">
        <f t="shared" si="2"/>
        <v>0</v>
      </c>
    </row>
    <row r="53" spans="1:7" x14ac:dyDescent="0.2">
      <c r="A53" s="29" t="s">
        <v>74</v>
      </c>
      <c r="B53" s="46">
        <v>0</v>
      </c>
      <c r="C53" s="46">
        <v>0</v>
      </c>
      <c r="D53" s="49">
        <f t="shared" si="1"/>
        <v>0</v>
      </c>
      <c r="E53" s="46">
        <v>0</v>
      </c>
      <c r="F53" s="46">
        <v>0</v>
      </c>
      <c r="G53" s="49">
        <f t="shared" si="2"/>
        <v>0</v>
      </c>
    </row>
    <row r="54" spans="1:7" x14ac:dyDescent="0.2">
      <c r="A54" s="29" t="s">
        <v>75</v>
      </c>
      <c r="B54" s="46">
        <v>0</v>
      </c>
      <c r="C54" s="46">
        <v>0</v>
      </c>
      <c r="D54" s="49">
        <f t="shared" si="1"/>
        <v>0</v>
      </c>
      <c r="E54" s="46">
        <v>0</v>
      </c>
      <c r="F54" s="46">
        <v>0</v>
      </c>
      <c r="G54" s="49">
        <f t="shared" si="2"/>
        <v>0</v>
      </c>
    </row>
    <row r="55" spans="1:7" x14ac:dyDescent="0.2">
      <c r="A55" s="29" t="s">
        <v>76</v>
      </c>
      <c r="B55" s="46">
        <v>0</v>
      </c>
      <c r="C55" s="46">
        <v>0</v>
      </c>
      <c r="D55" s="49">
        <f t="shared" si="1"/>
        <v>0</v>
      </c>
      <c r="E55" s="46">
        <v>0</v>
      </c>
      <c r="F55" s="46">
        <v>0</v>
      </c>
      <c r="G55" s="49">
        <f t="shared" si="2"/>
        <v>0</v>
      </c>
    </row>
    <row r="56" spans="1:7" x14ac:dyDescent="0.2">
      <c r="A56" s="32" t="s">
        <v>77</v>
      </c>
      <c r="B56" s="49">
        <f>SUM(B57:B63)</f>
        <v>6000000</v>
      </c>
      <c r="C56" s="49">
        <f>SUM(C57:C63)</f>
        <v>-6000000</v>
      </c>
      <c r="D56" s="49">
        <f t="shared" si="1"/>
        <v>0</v>
      </c>
      <c r="E56" s="49">
        <f>SUM(E57:E63)</f>
        <v>0</v>
      </c>
      <c r="F56" s="49">
        <f>SUM(F57:F63)</f>
        <v>0</v>
      </c>
      <c r="G56" s="49">
        <f t="shared" si="2"/>
        <v>0</v>
      </c>
    </row>
    <row r="57" spans="1:7" x14ac:dyDescent="0.2">
      <c r="A57" s="29" t="s">
        <v>78</v>
      </c>
      <c r="B57" s="46">
        <v>0</v>
      </c>
      <c r="C57" s="46">
        <v>0</v>
      </c>
      <c r="D57" s="49">
        <f t="shared" si="1"/>
        <v>0</v>
      </c>
      <c r="E57" s="46">
        <v>0</v>
      </c>
      <c r="F57" s="46">
        <v>0</v>
      </c>
      <c r="G57" s="49">
        <f t="shared" si="2"/>
        <v>0</v>
      </c>
    </row>
    <row r="58" spans="1:7" x14ac:dyDescent="0.2">
      <c r="A58" s="29" t="s">
        <v>79</v>
      </c>
      <c r="B58" s="46">
        <v>0</v>
      </c>
      <c r="C58" s="46">
        <v>0</v>
      </c>
      <c r="D58" s="49">
        <f t="shared" si="1"/>
        <v>0</v>
      </c>
      <c r="E58" s="46">
        <v>0</v>
      </c>
      <c r="F58" s="46">
        <v>0</v>
      </c>
      <c r="G58" s="49">
        <f t="shared" si="2"/>
        <v>0</v>
      </c>
    </row>
    <row r="59" spans="1:7" x14ac:dyDescent="0.2">
      <c r="A59" s="29" t="s">
        <v>80</v>
      </c>
      <c r="B59" s="46">
        <v>0</v>
      </c>
      <c r="C59" s="46">
        <v>0</v>
      </c>
      <c r="D59" s="49">
        <f t="shared" si="1"/>
        <v>0</v>
      </c>
      <c r="E59" s="46">
        <v>0</v>
      </c>
      <c r="F59" s="46">
        <v>0</v>
      </c>
      <c r="G59" s="49">
        <f t="shared" si="2"/>
        <v>0</v>
      </c>
    </row>
    <row r="60" spans="1:7" x14ac:dyDescent="0.2">
      <c r="A60" s="29" t="s">
        <v>81</v>
      </c>
      <c r="B60" s="46">
        <v>0</v>
      </c>
      <c r="C60" s="46">
        <v>0</v>
      </c>
      <c r="D60" s="49">
        <f t="shared" si="1"/>
        <v>0</v>
      </c>
      <c r="E60" s="46">
        <v>0</v>
      </c>
      <c r="F60" s="46">
        <v>0</v>
      </c>
      <c r="G60" s="49">
        <f t="shared" si="2"/>
        <v>0</v>
      </c>
    </row>
    <row r="61" spans="1:7" x14ac:dyDescent="0.2">
      <c r="A61" s="29" t="s">
        <v>82</v>
      </c>
      <c r="B61" s="46">
        <v>0</v>
      </c>
      <c r="C61" s="46">
        <v>0</v>
      </c>
      <c r="D61" s="49">
        <f t="shared" si="1"/>
        <v>0</v>
      </c>
      <c r="E61" s="46">
        <v>0</v>
      </c>
      <c r="F61" s="46">
        <v>0</v>
      </c>
      <c r="G61" s="49">
        <f t="shared" si="2"/>
        <v>0</v>
      </c>
    </row>
    <row r="62" spans="1:7" x14ac:dyDescent="0.2">
      <c r="A62" s="29" t="s">
        <v>83</v>
      </c>
      <c r="B62" s="46">
        <v>0</v>
      </c>
      <c r="C62" s="46">
        <v>0</v>
      </c>
      <c r="D62" s="49">
        <f t="shared" si="1"/>
        <v>0</v>
      </c>
      <c r="E62" s="46">
        <v>0</v>
      </c>
      <c r="F62" s="46">
        <v>0</v>
      </c>
      <c r="G62" s="49">
        <f t="shared" si="2"/>
        <v>0</v>
      </c>
    </row>
    <row r="63" spans="1:7" x14ac:dyDescent="0.2">
      <c r="A63" s="29" t="s">
        <v>84</v>
      </c>
      <c r="B63" s="46">
        <v>6000000</v>
      </c>
      <c r="C63" s="46">
        <v>-6000000</v>
      </c>
      <c r="D63" s="49">
        <f t="shared" si="1"/>
        <v>0</v>
      </c>
      <c r="E63" s="46">
        <v>0</v>
      </c>
      <c r="F63" s="46">
        <v>0</v>
      </c>
      <c r="G63" s="49">
        <f t="shared" si="2"/>
        <v>0</v>
      </c>
    </row>
    <row r="64" spans="1:7" x14ac:dyDescent="0.2">
      <c r="A64" s="32" t="s">
        <v>85</v>
      </c>
      <c r="B64" s="49">
        <f>SUM(B65:B67)</f>
        <v>0</v>
      </c>
      <c r="C64" s="49">
        <f>SUM(C65:C67)</f>
        <v>0</v>
      </c>
      <c r="D64" s="49">
        <f t="shared" si="1"/>
        <v>0</v>
      </c>
      <c r="E64" s="49">
        <f>SUM(E65:E67)</f>
        <v>0</v>
      </c>
      <c r="F64" s="49">
        <f>SUM(F65:F67)</f>
        <v>0</v>
      </c>
      <c r="G64" s="49">
        <f t="shared" si="2"/>
        <v>0</v>
      </c>
    </row>
    <row r="65" spans="1:7" x14ac:dyDescent="0.2">
      <c r="A65" s="29" t="s">
        <v>25</v>
      </c>
      <c r="B65" s="46">
        <v>0</v>
      </c>
      <c r="C65" s="46">
        <v>0</v>
      </c>
      <c r="D65" s="49">
        <f t="shared" si="1"/>
        <v>0</v>
      </c>
      <c r="E65" s="46">
        <v>0</v>
      </c>
      <c r="F65" s="46">
        <v>0</v>
      </c>
      <c r="G65" s="49">
        <f t="shared" si="2"/>
        <v>0</v>
      </c>
    </row>
    <row r="66" spans="1:7" x14ac:dyDescent="0.2">
      <c r="A66" s="29" t="s">
        <v>86</v>
      </c>
      <c r="B66" s="46">
        <v>0</v>
      </c>
      <c r="C66" s="46">
        <v>0</v>
      </c>
      <c r="D66" s="49">
        <f t="shared" si="1"/>
        <v>0</v>
      </c>
      <c r="E66" s="46">
        <v>0</v>
      </c>
      <c r="F66" s="46">
        <v>0</v>
      </c>
      <c r="G66" s="49">
        <f t="shared" si="2"/>
        <v>0</v>
      </c>
    </row>
    <row r="67" spans="1:7" x14ac:dyDescent="0.2">
      <c r="A67" s="29" t="s">
        <v>87</v>
      </c>
      <c r="B67" s="46">
        <v>0</v>
      </c>
      <c r="C67" s="46">
        <v>0</v>
      </c>
      <c r="D67" s="49">
        <f t="shared" si="1"/>
        <v>0</v>
      </c>
      <c r="E67" s="46">
        <v>0</v>
      </c>
      <c r="F67" s="46">
        <v>0</v>
      </c>
      <c r="G67" s="49">
        <f t="shared" si="2"/>
        <v>0</v>
      </c>
    </row>
    <row r="68" spans="1:7" x14ac:dyDescent="0.2">
      <c r="A68" s="32" t="s">
        <v>88</v>
      </c>
      <c r="B68" s="49">
        <f>SUM(B69:B75)</f>
        <v>0</v>
      </c>
      <c r="C68" s="49">
        <f>SUM(C69:C75)</f>
        <v>0</v>
      </c>
      <c r="D68" s="49">
        <f t="shared" si="1"/>
        <v>0</v>
      </c>
      <c r="E68" s="49">
        <f>SUM(E69:E75)</f>
        <v>0</v>
      </c>
      <c r="F68" s="49">
        <f>SUM(F69:F75)</f>
        <v>0</v>
      </c>
      <c r="G68" s="49">
        <f t="shared" si="2"/>
        <v>0</v>
      </c>
    </row>
    <row r="69" spans="1:7" x14ac:dyDescent="0.2">
      <c r="A69" s="29" t="s">
        <v>89</v>
      </c>
      <c r="B69" s="46">
        <v>0</v>
      </c>
      <c r="C69" s="46">
        <v>0</v>
      </c>
      <c r="D69" s="49">
        <f t="shared" si="1"/>
        <v>0</v>
      </c>
      <c r="E69" s="46">
        <v>0</v>
      </c>
      <c r="F69" s="46">
        <v>0</v>
      </c>
      <c r="G69" s="49">
        <f t="shared" si="2"/>
        <v>0</v>
      </c>
    </row>
    <row r="70" spans="1:7" x14ac:dyDescent="0.2">
      <c r="A70" s="29" t="s">
        <v>90</v>
      </c>
      <c r="B70" s="46">
        <v>0</v>
      </c>
      <c r="C70" s="46">
        <v>0</v>
      </c>
      <c r="D70" s="49">
        <f t="shared" ref="D70:D76" si="3">+B70+C70</f>
        <v>0</v>
      </c>
      <c r="E70" s="46">
        <v>0</v>
      </c>
      <c r="F70" s="46">
        <v>0</v>
      </c>
      <c r="G70" s="49">
        <f t="shared" ref="G70:G75" si="4">+D70-E70</f>
        <v>0</v>
      </c>
    </row>
    <row r="71" spans="1:7" x14ac:dyDescent="0.2">
      <c r="A71" s="29" t="s">
        <v>91</v>
      </c>
      <c r="B71" s="46">
        <v>0</v>
      </c>
      <c r="C71" s="46">
        <v>0</v>
      </c>
      <c r="D71" s="49">
        <f t="shared" si="3"/>
        <v>0</v>
      </c>
      <c r="E71" s="46">
        <v>0</v>
      </c>
      <c r="F71" s="46">
        <v>0</v>
      </c>
      <c r="G71" s="49">
        <f t="shared" si="4"/>
        <v>0</v>
      </c>
    </row>
    <row r="72" spans="1:7" x14ac:dyDescent="0.2">
      <c r="A72" s="29" t="s">
        <v>92</v>
      </c>
      <c r="B72" s="46">
        <v>0</v>
      </c>
      <c r="C72" s="46">
        <v>0</v>
      </c>
      <c r="D72" s="49">
        <f t="shared" si="3"/>
        <v>0</v>
      </c>
      <c r="E72" s="46">
        <v>0</v>
      </c>
      <c r="F72" s="46">
        <v>0</v>
      </c>
      <c r="G72" s="49">
        <f t="shared" si="4"/>
        <v>0</v>
      </c>
    </row>
    <row r="73" spans="1:7" x14ac:dyDescent="0.2">
      <c r="A73" s="29" t="s">
        <v>93</v>
      </c>
      <c r="B73" s="46">
        <v>0</v>
      </c>
      <c r="C73" s="46">
        <v>0</v>
      </c>
      <c r="D73" s="49">
        <f t="shared" si="3"/>
        <v>0</v>
      </c>
      <c r="E73" s="46">
        <v>0</v>
      </c>
      <c r="F73" s="46">
        <v>0</v>
      </c>
      <c r="G73" s="49">
        <f t="shared" si="4"/>
        <v>0</v>
      </c>
    </row>
    <row r="74" spans="1:7" x14ac:dyDescent="0.2">
      <c r="A74" s="29" t="s">
        <v>94</v>
      </c>
      <c r="B74" s="46">
        <v>0</v>
      </c>
      <c r="C74" s="46">
        <v>0</v>
      </c>
      <c r="D74" s="49">
        <f t="shared" si="3"/>
        <v>0</v>
      </c>
      <c r="E74" s="46">
        <v>0</v>
      </c>
      <c r="F74" s="46">
        <v>0</v>
      </c>
      <c r="G74" s="49">
        <f t="shared" si="4"/>
        <v>0</v>
      </c>
    </row>
    <row r="75" spans="1:7" x14ac:dyDescent="0.2">
      <c r="A75" s="30" t="s">
        <v>95</v>
      </c>
      <c r="B75" s="47">
        <v>0</v>
      </c>
      <c r="C75" s="47">
        <v>0</v>
      </c>
      <c r="D75" s="50">
        <f t="shared" si="3"/>
        <v>0</v>
      </c>
      <c r="E75" s="47">
        <v>0</v>
      </c>
      <c r="F75" s="47">
        <v>0</v>
      </c>
      <c r="G75" s="50">
        <f t="shared" si="4"/>
        <v>0</v>
      </c>
    </row>
    <row r="76" spans="1:7" x14ac:dyDescent="0.2">
      <c r="A76" s="31" t="s">
        <v>8</v>
      </c>
      <c r="B76" s="51">
        <f>+B4+B12+B22+B32+B42+B52+B56+B64+B68</f>
        <v>284733120</v>
      </c>
      <c r="C76" s="51">
        <f>+C4+C12+C22+C32+C42+C52+C56+C64+C68</f>
        <v>395241331.74000001</v>
      </c>
      <c r="D76" s="51">
        <f t="shared" si="3"/>
        <v>679974451.74000001</v>
      </c>
      <c r="E76" s="51">
        <f>+E4+E12+E22+E32+E42+E52+E56+E64+E68</f>
        <v>606425816.22000003</v>
      </c>
      <c r="F76" s="51">
        <f>+F4+F12+F22+F32+F42+F52+F56+F64+F68</f>
        <v>592658113.23000002</v>
      </c>
      <c r="G76" s="51">
        <f>+G4+G12+G22+G32+G42+G52+G56+G64+G68</f>
        <v>73548635.519999862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1"/>
  <sheetViews>
    <sheetView showGridLines="0" zoomScaleNormal="100" workbookViewId="0">
      <selection activeCell="A36" sqref="A3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56" t="s">
        <v>143</v>
      </c>
      <c r="B1" s="59"/>
      <c r="C1" s="59"/>
      <c r="D1" s="59"/>
      <c r="E1" s="59"/>
      <c r="F1" s="59"/>
      <c r="G1" s="60"/>
    </row>
    <row r="2" spans="1:7" x14ac:dyDescent="0.2">
      <c r="A2" s="16"/>
      <c r="B2" s="18" t="s">
        <v>0</v>
      </c>
      <c r="C2" s="19"/>
      <c r="D2" s="19"/>
      <c r="E2" s="19"/>
      <c r="F2" s="20"/>
      <c r="G2" s="54" t="s">
        <v>1</v>
      </c>
    </row>
    <row r="3" spans="1:7" ht="24.95" customHeight="1" x14ac:dyDescent="0.2">
      <c r="A3" s="3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5"/>
    </row>
    <row r="4" spans="1:7" x14ac:dyDescent="0.2">
      <c r="A4" s="15"/>
      <c r="B4" s="6"/>
      <c r="C4" s="6"/>
      <c r="D4" s="6"/>
      <c r="E4" s="6"/>
      <c r="F4" s="6"/>
      <c r="G4" s="6"/>
    </row>
    <row r="5" spans="1:7" x14ac:dyDescent="0.2">
      <c r="A5" s="13" t="s">
        <v>96</v>
      </c>
      <c r="B5" s="49">
        <f>SUM(B6:B13)</f>
        <v>0</v>
      </c>
      <c r="C5" s="49">
        <f t="shared" ref="C5:F5" si="0">SUM(C6:C13)</f>
        <v>0</v>
      </c>
      <c r="D5" s="49">
        <f>+B5+C5</f>
        <v>0</v>
      </c>
      <c r="E5" s="49">
        <f t="shared" si="0"/>
        <v>0</v>
      </c>
      <c r="F5" s="49">
        <f t="shared" si="0"/>
        <v>0</v>
      </c>
      <c r="G5" s="49">
        <f>+D5-E5</f>
        <v>0</v>
      </c>
    </row>
    <row r="6" spans="1:7" x14ac:dyDescent="0.2">
      <c r="A6" s="21" t="s">
        <v>97</v>
      </c>
      <c r="B6" s="46">
        <v>0</v>
      </c>
      <c r="C6" s="46">
        <v>0</v>
      </c>
      <c r="D6" s="49">
        <f t="shared" ref="D6:D13" si="1">+B6+C6</f>
        <v>0</v>
      </c>
      <c r="E6" s="46">
        <v>0</v>
      </c>
      <c r="F6" s="46">
        <v>0</v>
      </c>
      <c r="G6" s="49">
        <f t="shared" ref="G6:G13" si="2">+D6-E6</f>
        <v>0</v>
      </c>
    </row>
    <row r="7" spans="1:7" x14ac:dyDescent="0.2">
      <c r="A7" s="21" t="s">
        <v>98</v>
      </c>
      <c r="B7" s="46">
        <v>0</v>
      </c>
      <c r="C7" s="46">
        <v>0</v>
      </c>
      <c r="D7" s="49">
        <f t="shared" si="1"/>
        <v>0</v>
      </c>
      <c r="E7" s="46">
        <v>0</v>
      </c>
      <c r="F7" s="46">
        <v>0</v>
      </c>
      <c r="G7" s="49">
        <f t="shared" si="2"/>
        <v>0</v>
      </c>
    </row>
    <row r="8" spans="1:7" x14ac:dyDescent="0.2">
      <c r="A8" s="21" t="s">
        <v>99</v>
      </c>
      <c r="B8" s="46">
        <v>0</v>
      </c>
      <c r="C8" s="46">
        <v>0</v>
      </c>
      <c r="D8" s="49">
        <f t="shared" si="1"/>
        <v>0</v>
      </c>
      <c r="E8" s="46">
        <v>0</v>
      </c>
      <c r="F8" s="46">
        <v>0</v>
      </c>
      <c r="G8" s="49">
        <f t="shared" si="2"/>
        <v>0</v>
      </c>
    </row>
    <row r="9" spans="1:7" x14ac:dyDescent="0.2">
      <c r="A9" s="21" t="s">
        <v>100</v>
      </c>
      <c r="B9" s="46">
        <v>0</v>
      </c>
      <c r="C9" s="46">
        <v>0</v>
      </c>
      <c r="D9" s="49">
        <f t="shared" si="1"/>
        <v>0</v>
      </c>
      <c r="E9" s="46">
        <v>0</v>
      </c>
      <c r="F9" s="46">
        <v>0</v>
      </c>
      <c r="G9" s="49">
        <f t="shared" si="2"/>
        <v>0</v>
      </c>
    </row>
    <row r="10" spans="1:7" x14ac:dyDescent="0.2">
      <c r="A10" s="21" t="s">
        <v>101</v>
      </c>
      <c r="B10" s="46">
        <v>0</v>
      </c>
      <c r="C10" s="46">
        <v>0</v>
      </c>
      <c r="D10" s="49">
        <f t="shared" si="1"/>
        <v>0</v>
      </c>
      <c r="E10" s="46">
        <v>0</v>
      </c>
      <c r="F10" s="46">
        <v>0</v>
      </c>
      <c r="G10" s="49">
        <f t="shared" si="2"/>
        <v>0</v>
      </c>
    </row>
    <row r="11" spans="1:7" x14ac:dyDescent="0.2">
      <c r="A11" s="21" t="s">
        <v>102</v>
      </c>
      <c r="B11" s="46">
        <v>0</v>
      </c>
      <c r="C11" s="46">
        <v>0</v>
      </c>
      <c r="D11" s="49">
        <f t="shared" si="1"/>
        <v>0</v>
      </c>
      <c r="E11" s="46">
        <v>0</v>
      </c>
      <c r="F11" s="46">
        <v>0</v>
      </c>
      <c r="G11" s="49">
        <f t="shared" si="2"/>
        <v>0</v>
      </c>
    </row>
    <row r="12" spans="1:7" x14ac:dyDescent="0.2">
      <c r="A12" s="21" t="s">
        <v>103</v>
      </c>
      <c r="B12" s="46">
        <v>0</v>
      </c>
      <c r="C12" s="46">
        <v>0</v>
      </c>
      <c r="D12" s="49">
        <f t="shared" si="1"/>
        <v>0</v>
      </c>
      <c r="E12" s="46">
        <v>0</v>
      </c>
      <c r="F12" s="46">
        <v>0</v>
      </c>
      <c r="G12" s="49">
        <f t="shared" si="2"/>
        <v>0</v>
      </c>
    </row>
    <row r="13" spans="1:7" x14ac:dyDescent="0.2">
      <c r="A13" s="21" t="s">
        <v>53</v>
      </c>
      <c r="B13" s="46">
        <v>0</v>
      </c>
      <c r="C13" s="46">
        <v>0</v>
      </c>
      <c r="D13" s="49">
        <f t="shared" si="1"/>
        <v>0</v>
      </c>
      <c r="E13" s="46">
        <v>0</v>
      </c>
      <c r="F13" s="46">
        <v>0</v>
      </c>
      <c r="G13" s="49">
        <f t="shared" si="2"/>
        <v>0</v>
      </c>
    </row>
    <row r="14" spans="1:7" x14ac:dyDescent="0.2">
      <c r="A14" s="14"/>
      <c r="B14" s="46"/>
      <c r="C14" s="46"/>
      <c r="D14" s="49"/>
      <c r="E14" s="46"/>
      <c r="F14" s="46"/>
      <c r="G14" s="49"/>
    </row>
    <row r="15" spans="1:7" x14ac:dyDescent="0.2">
      <c r="A15" s="13" t="s">
        <v>104</v>
      </c>
      <c r="B15" s="52">
        <f>+B19</f>
        <v>284733120</v>
      </c>
      <c r="C15" s="52">
        <f t="shared" ref="C15:F15" si="3">+C19</f>
        <v>395241331.74000001</v>
      </c>
      <c r="D15" s="52">
        <f t="shared" ref="D15:D22" si="4">+B15+C15</f>
        <v>679974451.74000001</v>
      </c>
      <c r="E15" s="52">
        <f t="shared" si="3"/>
        <v>606425816.22000003</v>
      </c>
      <c r="F15" s="52">
        <f t="shared" si="3"/>
        <v>592658113.23000002</v>
      </c>
      <c r="G15" s="52">
        <f t="shared" ref="G15:G22" si="5">+D15-E15</f>
        <v>73548635.519999981</v>
      </c>
    </row>
    <row r="16" spans="1:7" x14ac:dyDescent="0.2">
      <c r="A16" s="21" t="s">
        <v>105</v>
      </c>
      <c r="B16" s="46">
        <v>0</v>
      </c>
      <c r="C16" s="46">
        <v>0</v>
      </c>
      <c r="D16" s="49">
        <f t="shared" si="4"/>
        <v>0</v>
      </c>
      <c r="E16" s="46">
        <v>0</v>
      </c>
      <c r="F16" s="46">
        <v>0</v>
      </c>
      <c r="G16" s="49">
        <f t="shared" si="5"/>
        <v>0</v>
      </c>
    </row>
    <row r="17" spans="1:7" x14ac:dyDescent="0.2">
      <c r="A17" s="21" t="s">
        <v>106</v>
      </c>
      <c r="B17" s="46">
        <v>0</v>
      </c>
      <c r="C17" s="46">
        <v>0</v>
      </c>
      <c r="D17" s="49">
        <f t="shared" si="4"/>
        <v>0</v>
      </c>
      <c r="E17" s="46">
        <v>0</v>
      </c>
      <c r="F17" s="46">
        <v>0</v>
      </c>
      <c r="G17" s="49">
        <f t="shared" si="5"/>
        <v>0</v>
      </c>
    </row>
    <row r="18" spans="1:7" x14ac:dyDescent="0.2">
      <c r="A18" s="21" t="s">
        <v>107</v>
      </c>
      <c r="B18" s="46">
        <v>0</v>
      </c>
      <c r="C18" s="46">
        <v>0</v>
      </c>
      <c r="D18" s="49">
        <f t="shared" si="4"/>
        <v>0</v>
      </c>
      <c r="E18" s="46">
        <v>0</v>
      </c>
      <c r="F18" s="46">
        <v>0</v>
      </c>
      <c r="G18" s="49">
        <f t="shared" si="5"/>
        <v>0</v>
      </c>
    </row>
    <row r="19" spans="1:7" x14ac:dyDescent="0.2">
      <c r="A19" s="21" t="s">
        <v>108</v>
      </c>
      <c r="B19" s="46">
        <v>284733120</v>
      </c>
      <c r="C19" s="46">
        <v>395241331.74000001</v>
      </c>
      <c r="D19" s="49">
        <f t="shared" si="4"/>
        <v>679974451.74000001</v>
      </c>
      <c r="E19" s="46">
        <v>606425816.22000003</v>
      </c>
      <c r="F19" s="46">
        <v>592658113.23000002</v>
      </c>
      <c r="G19" s="49">
        <f t="shared" si="5"/>
        <v>73548635.519999981</v>
      </c>
    </row>
    <row r="20" spans="1:7" x14ac:dyDescent="0.2">
      <c r="A20" s="21" t="s">
        <v>109</v>
      </c>
      <c r="B20" s="46">
        <v>0</v>
      </c>
      <c r="C20" s="46">
        <v>0</v>
      </c>
      <c r="D20" s="49">
        <f t="shared" si="4"/>
        <v>0</v>
      </c>
      <c r="E20" s="46">
        <v>0</v>
      </c>
      <c r="F20" s="46">
        <v>0</v>
      </c>
      <c r="G20" s="49">
        <f t="shared" si="5"/>
        <v>0</v>
      </c>
    </row>
    <row r="21" spans="1:7" x14ac:dyDescent="0.2">
      <c r="A21" s="21" t="s">
        <v>110</v>
      </c>
      <c r="B21" s="46">
        <v>0</v>
      </c>
      <c r="C21" s="46">
        <v>0</v>
      </c>
      <c r="D21" s="49">
        <f t="shared" si="4"/>
        <v>0</v>
      </c>
      <c r="E21" s="46">
        <v>0</v>
      </c>
      <c r="F21" s="46">
        <v>0</v>
      </c>
      <c r="G21" s="49">
        <f t="shared" si="5"/>
        <v>0</v>
      </c>
    </row>
    <row r="22" spans="1:7" x14ac:dyDescent="0.2">
      <c r="A22" s="21" t="s">
        <v>111</v>
      </c>
      <c r="B22" s="46">
        <v>0</v>
      </c>
      <c r="C22" s="46">
        <v>0</v>
      </c>
      <c r="D22" s="49">
        <f t="shared" si="4"/>
        <v>0</v>
      </c>
      <c r="E22" s="46">
        <v>0</v>
      </c>
      <c r="F22" s="46">
        <v>0</v>
      </c>
      <c r="G22" s="49">
        <f t="shared" si="5"/>
        <v>0</v>
      </c>
    </row>
    <row r="23" spans="1:7" x14ac:dyDescent="0.2">
      <c r="A23" s="14"/>
      <c r="B23" s="49"/>
      <c r="C23" s="49"/>
      <c r="D23" s="49"/>
      <c r="E23" s="49"/>
      <c r="F23" s="49"/>
      <c r="G23" s="49"/>
    </row>
    <row r="24" spans="1:7" x14ac:dyDescent="0.2">
      <c r="A24" s="13" t="s">
        <v>112</v>
      </c>
      <c r="B24" s="49">
        <f>SUM(B25:B33)</f>
        <v>0</v>
      </c>
      <c r="C24" s="49">
        <f t="shared" ref="C24:F24" si="6">SUM(C25:C33)</f>
        <v>0</v>
      </c>
      <c r="D24" s="49">
        <f t="shared" ref="D24:D33" si="7">+B24+C24</f>
        <v>0</v>
      </c>
      <c r="E24" s="49">
        <f t="shared" si="6"/>
        <v>0</v>
      </c>
      <c r="F24" s="49">
        <f t="shared" si="6"/>
        <v>0</v>
      </c>
      <c r="G24" s="49">
        <f t="shared" ref="G24:G33" si="8">+D24-E24</f>
        <v>0</v>
      </c>
    </row>
    <row r="25" spans="1:7" x14ac:dyDescent="0.2">
      <c r="A25" s="21" t="s">
        <v>113</v>
      </c>
      <c r="B25" s="46">
        <v>0</v>
      </c>
      <c r="C25" s="46">
        <v>0</v>
      </c>
      <c r="D25" s="49">
        <f t="shared" si="7"/>
        <v>0</v>
      </c>
      <c r="E25" s="46">
        <v>0</v>
      </c>
      <c r="F25" s="46">
        <v>0</v>
      </c>
      <c r="G25" s="49">
        <f t="shared" si="8"/>
        <v>0</v>
      </c>
    </row>
    <row r="26" spans="1:7" x14ac:dyDescent="0.2">
      <c r="A26" s="21" t="s">
        <v>114</v>
      </c>
      <c r="B26" s="46">
        <v>0</v>
      </c>
      <c r="C26" s="46">
        <v>0</v>
      </c>
      <c r="D26" s="49">
        <f t="shared" si="7"/>
        <v>0</v>
      </c>
      <c r="E26" s="46">
        <v>0</v>
      </c>
      <c r="F26" s="46">
        <v>0</v>
      </c>
      <c r="G26" s="49">
        <f t="shared" si="8"/>
        <v>0</v>
      </c>
    </row>
    <row r="27" spans="1:7" x14ac:dyDescent="0.2">
      <c r="A27" s="21" t="s">
        <v>115</v>
      </c>
      <c r="B27" s="46">
        <v>0</v>
      </c>
      <c r="C27" s="46">
        <v>0</v>
      </c>
      <c r="D27" s="49">
        <f t="shared" si="7"/>
        <v>0</v>
      </c>
      <c r="E27" s="46">
        <v>0</v>
      </c>
      <c r="F27" s="46">
        <v>0</v>
      </c>
      <c r="G27" s="49">
        <f t="shared" si="8"/>
        <v>0</v>
      </c>
    </row>
    <row r="28" spans="1:7" x14ac:dyDescent="0.2">
      <c r="A28" s="21" t="s">
        <v>116</v>
      </c>
      <c r="B28" s="46">
        <v>0</v>
      </c>
      <c r="C28" s="46">
        <v>0</v>
      </c>
      <c r="D28" s="49">
        <f t="shared" si="7"/>
        <v>0</v>
      </c>
      <c r="E28" s="46">
        <v>0</v>
      </c>
      <c r="F28" s="46">
        <v>0</v>
      </c>
      <c r="G28" s="49">
        <f t="shared" si="8"/>
        <v>0</v>
      </c>
    </row>
    <row r="29" spans="1:7" x14ac:dyDescent="0.2">
      <c r="A29" s="21" t="s">
        <v>117</v>
      </c>
      <c r="B29" s="46">
        <v>0</v>
      </c>
      <c r="C29" s="46">
        <v>0</v>
      </c>
      <c r="D29" s="49">
        <f t="shared" si="7"/>
        <v>0</v>
      </c>
      <c r="E29" s="46">
        <v>0</v>
      </c>
      <c r="F29" s="46">
        <v>0</v>
      </c>
      <c r="G29" s="49">
        <f t="shared" si="8"/>
        <v>0</v>
      </c>
    </row>
    <row r="30" spans="1:7" x14ac:dyDescent="0.2">
      <c r="A30" s="21" t="s">
        <v>118</v>
      </c>
      <c r="B30" s="46">
        <v>0</v>
      </c>
      <c r="C30" s="46">
        <v>0</v>
      </c>
      <c r="D30" s="49">
        <f t="shared" si="7"/>
        <v>0</v>
      </c>
      <c r="E30" s="46">
        <v>0</v>
      </c>
      <c r="F30" s="46">
        <v>0</v>
      </c>
      <c r="G30" s="49">
        <f t="shared" si="8"/>
        <v>0</v>
      </c>
    </row>
    <row r="31" spans="1:7" x14ac:dyDescent="0.2">
      <c r="A31" s="21" t="s">
        <v>119</v>
      </c>
      <c r="B31" s="46">
        <v>0</v>
      </c>
      <c r="C31" s="46">
        <v>0</v>
      </c>
      <c r="D31" s="49">
        <f t="shared" si="7"/>
        <v>0</v>
      </c>
      <c r="E31" s="46">
        <v>0</v>
      </c>
      <c r="F31" s="46">
        <v>0</v>
      </c>
      <c r="G31" s="49">
        <f t="shared" si="8"/>
        <v>0</v>
      </c>
    </row>
    <row r="32" spans="1:7" x14ac:dyDescent="0.2">
      <c r="A32" s="21" t="s">
        <v>120</v>
      </c>
      <c r="B32" s="46">
        <v>0</v>
      </c>
      <c r="C32" s="46">
        <v>0</v>
      </c>
      <c r="D32" s="49">
        <f t="shared" si="7"/>
        <v>0</v>
      </c>
      <c r="E32" s="46">
        <v>0</v>
      </c>
      <c r="F32" s="46">
        <v>0</v>
      </c>
      <c r="G32" s="49">
        <f t="shared" si="8"/>
        <v>0</v>
      </c>
    </row>
    <row r="33" spans="1:7" x14ac:dyDescent="0.2">
      <c r="A33" s="21" t="s">
        <v>121</v>
      </c>
      <c r="B33" s="46">
        <v>0</v>
      </c>
      <c r="C33" s="46">
        <v>0</v>
      </c>
      <c r="D33" s="49">
        <f t="shared" si="7"/>
        <v>0</v>
      </c>
      <c r="E33" s="46">
        <v>0</v>
      </c>
      <c r="F33" s="46">
        <v>0</v>
      </c>
      <c r="G33" s="49">
        <f t="shared" si="8"/>
        <v>0</v>
      </c>
    </row>
    <row r="34" spans="1:7" x14ac:dyDescent="0.2">
      <c r="A34" s="14"/>
      <c r="B34" s="46"/>
      <c r="C34" s="46"/>
      <c r="D34" s="49"/>
      <c r="E34" s="46"/>
      <c r="F34" s="46"/>
      <c r="G34" s="49"/>
    </row>
    <row r="35" spans="1:7" x14ac:dyDescent="0.2">
      <c r="A35" s="13" t="s">
        <v>122</v>
      </c>
      <c r="B35" s="49">
        <f>SUM(B36:B39)</f>
        <v>0</v>
      </c>
      <c r="C35" s="49">
        <f t="shared" ref="C35:F35" si="9">SUM(C36:C39)</f>
        <v>0</v>
      </c>
      <c r="D35" s="49">
        <f t="shared" ref="D35:D39" si="10">+B35+C35</f>
        <v>0</v>
      </c>
      <c r="E35" s="49">
        <f t="shared" si="9"/>
        <v>0</v>
      </c>
      <c r="F35" s="49">
        <f t="shared" si="9"/>
        <v>0</v>
      </c>
      <c r="G35" s="49">
        <f t="shared" ref="G35:G39" si="11">+D35-E35</f>
        <v>0</v>
      </c>
    </row>
    <row r="36" spans="1:7" x14ac:dyDescent="0.2">
      <c r="A36" s="21" t="s">
        <v>123</v>
      </c>
      <c r="B36" s="46">
        <v>0</v>
      </c>
      <c r="C36" s="46">
        <v>0</v>
      </c>
      <c r="D36" s="49">
        <f t="shared" si="10"/>
        <v>0</v>
      </c>
      <c r="E36" s="46">
        <v>0</v>
      </c>
      <c r="F36" s="46">
        <v>0</v>
      </c>
      <c r="G36" s="49">
        <f t="shared" si="11"/>
        <v>0</v>
      </c>
    </row>
    <row r="37" spans="1:7" ht="22.5" x14ac:dyDescent="0.2">
      <c r="A37" s="21" t="s">
        <v>124</v>
      </c>
      <c r="B37" s="46">
        <v>0</v>
      </c>
      <c r="C37" s="46">
        <v>0</v>
      </c>
      <c r="D37" s="49">
        <f t="shared" si="10"/>
        <v>0</v>
      </c>
      <c r="E37" s="46">
        <v>0</v>
      </c>
      <c r="F37" s="46">
        <v>0</v>
      </c>
      <c r="G37" s="49">
        <f t="shared" si="11"/>
        <v>0</v>
      </c>
    </row>
    <row r="38" spans="1:7" x14ac:dyDescent="0.2">
      <c r="A38" s="21" t="s">
        <v>125</v>
      </c>
      <c r="B38" s="46">
        <v>0</v>
      </c>
      <c r="C38" s="46">
        <v>0</v>
      </c>
      <c r="D38" s="49">
        <f t="shared" si="10"/>
        <v>0</v>
      </c>
      <c r="E38" s="46">
        <v>0</v>
      </c>
      <c r="F38" s="46">
        <v>0</v>
      </c>
      <c r="G38" s="49">
        <f t="shared" si="11"/>
        <v>0</v>
      </c>
    </row>
    <row r="39" spans="1:7" x14ac:dyDescent="0.2">
      <c r="A39" s="21" t="s">
        <v>126</v>
      </c>
      <c r="B39" s="46">
        <v>0</v>
      </c>
      <c r="C39" s="46">
        <v>0</v>
      </c>
      <c r="D39" s="49">
        <f t="shared" si="10"/>
        <v>0</v>
      </c>
      <c r="E39" s="46">
        <v>0</v>
      </c>
      <c r="F39" s="46">
        <v>0</v>
      </c>
      <c r="G39" s="49">
        <f t="shared" si="11"/>
        <v>0</v>
      </c>
    </row>
    <row r="40" spans="1:7" x14ac:dyDescent="0.2">
      <c r="A40" s="14"/>
      <c r="B40" s="46"/>
      <c r="C40" s="46"/>
      <c r="D40" s="46"/>
      <c r="E40" s="46"/>
      <c r="F40" s="46"/>
      <c r="G40" s="46"/>
    </row>
    <row r="41" spans="1:7" x14ac:dyDescent="0.2">
      <c r="A41" s="23" t="s">
        <v>8</v>
      </c>
      <c r="B41" s="53">
        <f>+B5+B15+B24+B35</f>
        <v>284733120</v>
      </c>
      <c r="C41" s="53">
        <f t="shared" ref="C41:G41" si="12">+C5+C15+C24+C35</f>
        <v>395241331.74000001</v>
      </c>
      <c r="D41" s="53">
        <f t="shared" si="12"/>
        <v>679974451.74000001</v>
      </c>
      <c r="E41" s="53">
        <f t="shared" si="12"/>
        <v>606425816.22000003</v>
      </c>
      <c r="F41" s="53">
        <f t="shared" si="12"/>
        <v>592658113.23000002</v>
      </c>
      <c r="G41" s="53">
        <f t="shared" si="12"/>
        <v>73548635.519999981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2014-02-10T03:37:14Z</dcterms:created>
  <dcterms:modified xsi:type="dcterms:W3CDTF">2026-01-21T16:11:30Z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